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19680" windowHeight="12435"/>
  </bookViews>
  <sheets>
    <sheet name="2022" sheetId="7" r:id="rId1"/>
    <sheet name="2023" sheetId="5" r:id="rId2"/>
    <sheet name="2024" sheetId="8" r:id="rId3"/>
    <sheet name="2025" sheetId="6" r:id="rId4"/>
    <sheet name="2026" sheetId="9" r:id="rId5"/>
    <sheet name="PDG NATAL  MACEIÓ" sheetId="3" state="hidden" r:id="rId6"/>
    <sheet name="ORÇAMENTO 2024" sheetId="2" state="hidden" r:id="rId7"/>
  </sheets>
  <externalReferences>
    <externalReference r:id="rId8"/>
  </externalReferences>
  <definedNames>
    <definedName name="_xlnm._FilterDatabase" localSheetId="6" hidden="1">'ORÇAMENTO 2024'!#REF!</definedName>
    <definedName name="_xlnm.Print_Area" localSheetId="0">'2022'!$B$1:$F$18</definedName>
    <definedName name="_xlnm.Print_Area" localSheetId="1">'2023'!$B$1:$F$20</definedName>
    <definedName name="_xlnm.Print_Area" localSheetId="2">'2024'!$B$1:$F$18</definedName>
    <definedName name="_xlnm.Print_Area" localSheetId="3">'2025'!$B$1:$F$18</definedName>
    <definedName name="_xlnm.Print_Area" localSheetId="4">'2026'!$B$1:$F$18</definedName>
    <definedName name="_xlnm.Print_Area" localSheetId="6">'ORÇAMENTO 2024'!$A$1:$CO$430</definedName>
    <definedName name="_xlnm.Print_Area" localSheetId="5">'PDG NATAL  MACEIÓ'!$B$3:$F$76</definedName>
    <definedName name="_xlnm.Print_Titles" localSheetId="6">'ORÇAMENTO 2024'!$1:$10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F9" i="7" l="1"/>
  <c r="D17" i="9"/>
  <c r="E13" i="9"/>
  <c r="E11" i="9"/>
  <c r="E9" i="9"/>
  <c r="E7" i="9"/>
  <c r="F7" i="9" s="1"/>
  <c r="D17" i="8"/>
  <c r="E13" i="8"/>
  <c r="F13" i="8" s="1"/>
  <c r="E11" i="8"/>
  <c r="F11" i="8" s="1"/>
  <c r="E9" i="8"/>
  <c r="E7" i="8"/>
  <c r="F7" i="8" s="1"/>
  <c r="D17" i="7"/>
  <c r="E13" i="7"/>
  <c r="F13" i="7" s="1"/>
  <c r="E11" i="7"/>
  <c r="E9" i="7"/>
  <c r="E7" i="7"/>
  <c r="F7" i="7" s="1"/>
  <c r="D17" i="6"/>
  <c r="F13" i="6"/>
  <c r="E13" i="6"/>
  <c r="E11" i="6"/>
  <c r="F11" i="6" s="1"/>
  <c r="E9" i="6"/>
  <c r="E17" i="6" s="1"/>
  <c r="F17" i="6" s="1"/>
  <c r="E7" i="6"/>
  <c r="F7" i="6" s="1"/>
  <c r="F11" i="7" l="1"/>
  <c r="E17" i="7"/>
  <c r="F17" i="7" s="1"/>
  <c r="E17" i="9"/>
  <c r="F17" i="9" s="1"/>
  <c r="E17" i="8"/>
  <c r="F17" i="8" s="1"/>
  <c r="F9" i="5"/>
  <c r="E15" i="5"/>
  <c r="E7" i="5"/>
  <c r="D19" i="5"/>
  <c r="E13" i="5"/>
  <c r="E19" i="5" l="1"/>
  <c r="F7" i="5" l="1"/>
  <c r="F102" i="3"/>
  <c r="F100" i="3"/>
  <c r="F98" i="3"/>
  <c r="F97" i="3"/>
  <c r="F96" i="3"/>
  <c r="F92" i="3"/>
  <c r="F88" i="3"/>
  <c r="F87" i="3"/>
  <c r="F86" i="3"/>
  <c r="F84" i="3"/>
  <c r="F82" i="3"/>
  <c r="F77" i="3"/>
  <c r="F75" i="3"/>
  <c r="F72" i="3"/>
  <c r="F70" i="3"/>
  <c r="F67" i="3"/>
  <c r="F64" i="3"/>
  <c r="F61" i="3"/>
  <c r="F57" i="3"/>
  <c r="F51" i="3"/>
  <c r="F49" i="3"/>
  <c r="F47" i="3"/>
  <c r="F43" i="3"/>
  <c r="F39" i="3"/>
  <c r="F38" i="3"/>
  <c r="F37" i="3"/>
  <c r="F35" i="3"/>
  <c r="F31" i="3"/>
  <c r="F28" i="3"/>
  <c r="F26" i="3"/>
  <c r="F23" i="3"/>
  <c r="F21" i="3"/>
  <c r="F18" i="3"/>
  <c r="F15" i="3"/>
  <c r="F12" i="3"/>
  <c r="F8" i="3"/>
  <c r="F19" i="5" l="1"/>
  <c r="F80" i="3"/>
  <c r="F90" i="3"/>
  <c r="F94" i="3"/>
  <c r="F48" i="3"/>
  <c r="F50" i="3"/>
  <c r="F99" i="3"/>
  <c r="F33" i="3"/>
  <c r="F41" i="3"/>
  <c r="F45" i="3"/>
  <c r="F53" i="3" l="1"/>
  <c r="G2" i="2" l="1"/>
  <c r="G3" i="2"/>
  <c r="G4" i="2"/>
  <c r="R13" i="2"/>
  <c r="Z13" i="2" s="1"/>
  <c r="AH13" i="2" s="1"/>
  <c r="AP13" i="2" s="1"/>
  <c r="AX13" i="2" s="1"/>
  <c r="BE13" i="2"/>
  <c r="CY13" i="2" s="1"/>
  <c r="CV13" i="2"/>
  <c r="CW13" i="2"/>
  <c r="R14" i="2"/>
  <c r="Z14" i="2" s="1"/>
  <c r="AH14" i="2" s="1"/>
  <c r="AP14" i="2" s="1"/>
  <c r="AX14" i="2" s="1"/>
  <c r="BF14" i="2" s="1"/>
  <c r="BN14" i="2" s="1"/>
  <c r="BV14" i="2" s="1"/>
  <c r="CD14" i="2" s="1"/>
  <c r="BA14" i="2"/>
  <c r="BA13" i="2" s="1"/>
  <c r="CU13" i="2" s="1"/>
  <c r="BE14" i="2"/>
  <c r="BH14" i="2"/>
  <c r="BL14" i="2"/>
  <c r="BL13" i="2" s="1"/>
  <c r="CX13" i="2" s="1"/>
  <c r="CV14" i="2"/>
  <c r="CW14" i="2"/>
  <c r="CX14" i="2"/>
  <c r="CY14" i="2"/>
  <c r="R15" i="2"/>
  <c r="Z15" i="2" s="1"/>
  <c r="AH15" i="2" s="1"/>
  <c r="AP15" i="2" s="1"/>
  <c r="AX15" i="2" s="1"/>
  <c r="BF15" i="2" s="1"/>
  <c r="BN15" i="2" s="1"/>
  <c r="BV15" i="2" s="1"/>
  <c r="CD15" i="2" s="1"/>
  <c r="CT15" i="2"/>
  <c r="CU15" i="2"/>
  <c r="CV15" i="2"/>
  <c r="CW15" i="2"/>
  <c r="CX15" i="2"/>
  <c r="CY15" i="2"/>
  <c r="R16" i="2"/>
  <c r="Z16" i="2" s="1"/>
  <c r="AH16" i="2" s="1"/>
  <c r="AP16" i="2" s="1"/>
  <c r="AX16" i="2" s="1"/>
  <c r="BF16" i="2" s="1"/>
  <c r="BN16" i="2" s="1"/>
  <c r="BV16" i="2" s="1"/>
  <c r="CD16" i="2" s="1"/>
  <c r="CT16" i="2"/>
  <c r="CU16" i="2"/>
  <c r="CV16" i="2"/>
  <c r="CW16" i="2"/>
  <c r="CX16" i="2"/>
  <c r="CY16" i="2"/>
  <c r="R17" i="2"/>
  <c r="Z17" i="2"/>
  <c r="AH17" i="2" s="1"/>
  <c r="AP17" i="2" s="1"/>
  <c r="AX17" i="2" s="1"/>
  <c r="BF17" i="2" s="1"/>
  <c r="BN17" i="2" s="1"/>
  <c r="BV17" i="2" s="1"/>
  <c r="CD17" i="2" s="1"/>
  <c r="CT17" i="2"/>
  <c r="CU17" i="2"/>
  <c r="CV17" i="2"/>
  <c r="CW17" i="2"/>
  <c r="CX17" i="2"/>
  <c r="CY17" i="2"/>
  <c r="R18" i="2"/>
  <c r="Z18" i="2" s="1"/>
  <c r="AH18" i="2" s="1"/>
  <c r="AP18" i="2"/>
  <c r="AX18" i="2" s="1"/>
  <c r="BF18" i="2" s="1"/>
  <c r="BN18" i="2" s="1"/>
  <c r="BV18" i="2" s="1"/>
  <c r="CD18" i="2" s="1"/>
  <c r="CT18" i="2"/>
  <c r="CU18" i="2"/>
  <c r="CV18" i="2"/>
  <c r="CW18" i="2"/>
  <c r="CX18" i="2"/>
  <c r="CY18" i="2"/>
  <c r="R19" i="2"/>
  <c r="Z19" i="2" s="1"/>
  <c r="AH19" i="2" s="1"/>
  <c r="AP19" i="2" s="1"/>
  <c r="AX19" i="2" s="1"/>
  <c r="BF19" i="2" s="1"/>
  <c r="BN19" i="2" s="1"/>
  <c r="BV19" i="2" s="1"/>
  <c r="CD19" i="2" s="1"/>
  <c r="CT19" i="2"/>
  <c r="CU19" i="2"/>
  <c r="CV19" i="2"/>
  <c r="CW19" i="2"/>
  <c r="CX19" i="2"/>
  <c r="CY19" i="2"/>
  <c r="R20" i="2"/>
  <c r="Z20" i="2" s="1"/>
  <c r="AH20" i="2" s="1"/>
  <c r="AP20" i="2" s="1"/>
  <c r="AX20" i="2" s="1"/>
  <c r="BF20" i="2" s="1"/>
  <c r="BN20" i="2" s="1"/>
  <c r="BV20" i="2" s="1"/>
  <c r="CD20" i="2" s="1"/>
  <c r="CT20" i="2"/>
  <c r="CU20" i="2"/>
  <c r="CV20" i="2"/>
  <c r="CW20" i="2"/>
  <c r="CX20" i="2"/>
  <c r="CY20" i="2"/>
  <c r="R21" i="2"/>
  <c r="Z21" i="2" s="1"/>
  <c r="AH21" i="2" s="1"/>
  <c r="AP21" i="2" s="1"/>
  <c r="AX21" i="2" s="1"/>
  <c r="BF21" i="2" s="1"/>
  <c r="BN21" i="2" s="1"/>
  <c r="BV21" i="2" s="1"/>
  <c r="CD21" i="2" s="1"/>
  <c r="CT21" i="2"/>
  <c r="CU21" i="2"/>
  <c r="CV21" i="2"/>
  <c r="CW21" i="2"/>
  <c r="CX21" i="2"/>
  <c r="CY21" i="2"/>
  <c r="R22" i="2"/>
  <c r="Z22" i="2" s="1"/>
  <c r="AH22" i="2" s="1"/>
  <c r="AP22" i="2"/>
  <c r="AX22" i="2" s="1"/>
  <c r="BF22" i="2" s="1"/>
  <c r="BN22" i="2" s="1"/>
  <c r="BV22" i="2" s="1"/>
  <c r="CD22" i="2" s="1"/>
  <c r="CT22" i="2"/>
  <c r="CU22" i="2"/>
  <c r="CV22" i="2"/>
  <c r="CW22" i="2"/>
  <c r="CX22" i="2"/>
  <c r="CY22" i="2"/>
  <c r="R23" i="2"/>
  <c r="Z23" i="2"/>
  <c r="AH23" i="2" s="1"/>
  <c r="AP23" i="2" s="1"/>
  <c r="AX23" i="2" s="1"/>
  <c r="BF23" i="2" s="1"/>
  <c r="BN23" i="2" s="1"/>
  <c r="BV23" i="2" s="1"/>
  <c r="CD23" i="2" s="1"/>
  <c r="CT23" i="2"/>
  <c r="CU23" i="2"/>
  <c r="CV23" i="2"/>
  <c r="CW23" i="2"/>
  <c r="CX23" i="2"/>
  <c r="CY23" i="2"/>
  <c r="R24" i="2"/>
  <c r="Z24" i="2"/>
  <c r="AH24" i="2" s="1"/>
  <c r="AP24" i="2" s="1"/>
  <c r="AX24" i="2" s="1"/>
  <c r="BF24" i="2" s="1"/>
  <c r="BN24" i="2" s="1"/>
  <c r="BV24" i="2" s="1"/>
  <c r="CD24" i="2" s="1"/>
  <c r="CT24" i="2"/>
  <c r="CU24" i="2"/>
  <c r="CV24" i="2"/>
  <c r="CW24" i="2"/>
  <c r="CX24" i="2"/>
  <c r="CY24" i="2"/>
  <c r="R25" i="2"/>
  <c r="Z25" i="2" s="1"/>
  <c r="AH25" i="2" s="1"/>
  <c r="AP25" i="2" s="1"/>
  <c r="AX25" i="2" s="1"/>
  <c r="BF25" i="2" s="1"/>
  <c r="BN25" i="2" s="1"/>
  <c r="BV25" i="2" s="1"/>
  <c r="CD25" i="2" s="1"/>
  <c r="CT25" i="2"/>
  <c r="CU25" i="2"/>
  <c r="CV25" i="2"/>
  <c r="CW25" i="2"/>
  <c r="CX25" i="2"/>
  <c r="CY25" i="2"/>
  <c r="R26" i="2"/>
  <c r="Z26" i="2" s="1"/>
  <c r="AH26" i="2" s="1"/>
  <c r="AP26" i="2" s="1"/>
  <c r="AX26" i="2" s="1"/>
  <c r="BF26" i="2" s="1"/>
  <c r="BN26" i="2" s="1"/>
  <c r="BV26" i="2" s="1"/>
  <c r="CD26" i="2" s="1"/>
  <c r="CT26" i="2"/>
  <c r="CU26" i="2"/>
  <c r="CV26" i="2"/>
  <c r="CW26" i="2"/>
  <c r="CX26" i="2"/>
  <c r="CY26" i="2"/>
  <c r="R27" i="2"/>
  <c r="Z27" i="2"/>
  <c r="AH27" i="2" s="1"/>
  <c r="AP27" i="2" s="1"/>
  <c r="AX27" i="2" s="1"/>
  <c r="BF27" i="2" s="1"/>
  <c r="BN27" i="2" s="1"/>
  <c r="BV27" i="2" s="1"/>
  <c r="CD27" i="2" s="1"/>
  <c r="CT27" i="2"/>
  <c r="CU27" i="2"/>
  <c r="CV27" i="2"/>
  <c r="CW27" i="2"/>
  <c r="CX27" i="2"/>
  <c r="CY27" i="2"/>
  <c r="R28" i="2"/>
  <c r="Z28" i="2" s="1"/>
  <c r="AH28" i="2" s="1"/>
  <c r="AP28" i="2" s="1"/>
  <c r="AX28" i="2" s="1"/>
  <c r="BF28" i="2" s="1"/>
  <c r="BN28" i="2" s="1"/>
  <c r="BV28" i="2" s="1"/>
  <c r="CD28" i="2" s="1"/>
  <c r="CT28" i="2"/>
  <c r="CU28" i="2"/>
  <c r="CV28" i="2"/>
  <c r="CW28" i="2"/>
  <c r="CX28" i="2"/>
  <c r="CY28" i="2"/>
  <c r="R29" i="2"/>
  <c r="Z29" i="2" s="1"/>
  <c r="AH29" i="2" s="1"/>
  <c r="AP29" i="2" s="1"/>
  <c r="AX29" i="2" s="1"/>
  <c r="BF29" i="2" s="1"/>
  <c r="BN29" i="2" s="1"/>
  <c r="BV29" i="2" s="1"/>
  <c r="CD29" i="2" s="1"/>
  <c r="CT29" i="2"/>
  <c r="CU29" i="2"/>
  <c r="CV29" i="2"/>
  <c r="CW29" i="2"/>
  <c r="CX29" i="2"/>
  <c r="CY29" i="2"/>
  <c r="R30" i="2"/>
  <c r="Z30" i="2" s="1"/>
  <c r="AH30" i="2" s="1"/>
  <c r="AP30" i="2" s="1"/>
  <c r="AX30" i="2" s="1"/>
  <c r="BF30" i="2" s="1"/>
  <c r="BN30" i="2" s="1"/>
  <c r="BV30" i="2" s="1"/>
  <c r="CD30" i="2" s="1"/>
  <c r="CT30" i="2"/>
  <c r="CU30" i="2"/>
  <c r="CV30" i="2"/>
  <c r="CW30" i="2"/>
  <c r="CX30" i="2"/>
  <c r="CY30" i="2"/>
  <c r="R31" i="2"/>
  <c r="Z31" i="2" s="1"/>
  <c r="AH31" i="2" s="1"/>
  <c r="AP31" i="2" s="1"/>
  <c r="AX31" i="2" s="1"/>
  <c r="BF31" i="2" s="1"/>
  <c r="BN31" i="2" s="1"/>
  <c r="BV31" i="2" s="1"/>
  <c r="CD31" i="2" s="1"/>
  <c r="CT31" i="2"/>
  <c r="CU31" i="2"/>
  <c r="CV31" i="2"/>
  <c r="CW31" i="2"/>
  <c r="CX31" i="2"/>
  <c r="CY31" i="2"/>
  <c r="R32" i="2"/>
  <c r="Z32" i="2"/>
  <c r="AH32" i="2" s="1"/>
  <c r="AP32" i="2" s="1"/>
  <c r="AX32" i="2" s="1"/>
  <c r="BF32" i="2" s="1"/>
  <c r="BN32" i="2" s="1"/>
  <c r="BV32" i="2" s="1"/>
  <c r="CD32" i="2" s="1"/>
  <c r="CT32" i="2"/>
  <c r="CU32" i="2"/>
  <c r="CV32" i="2"/>
  <c r="CW32" i="2"/>
  <c r="CX32" i="2"/>
  <c r="CY32" i="2"/>
  <c r="R33" i="2"/>
  <c r="Z33" i="2" s="1"/>
  <c r="AH33" i="2" s="1"/>
  <c r="AP33" i="2" s="1"/>
  <c r="AX33" i="2" s="1"/>
  <c r="BF33" i="2" s="1"/>
  <c r="BN33" i="2" s="1"/>
  <c r="BV33" i="2" s="1"/>
  <c r="CD33" i="2" s="1"/>
  <c r="CT33" i="2"/>
  <c r="CU33" i="2"/>
  <c r="CV33" i="2"/>
  <c r="CW33" i="2"/>
  <c r="CX33" i="2"/>
  <c r="CY33" i="2"/>
  <c r="R34" i="2"/>
  <c r="Z34" i="2" s="1"/>
  <c r="AH34" i="2" s="1"/>
  <c r="AP34" i="2" s="1"/>
  <c r="AX34" i="2" s="1"/>
  <c r="BF34" i="2" s="1"/>
  <c r="BN34" i="2" s="1"/>
  <c r="BV34" i="2" s="1"/>
  <c r="CD34" i="2" s="1"/>
  <c r="CT34" i="2"/>
  <c r="CU34" i="2"/>
  <c r="CV34" i="2"/>
  <c r="CW34" i="2"/>
  <c r="CX34" i="2"/>
  <c r="CY34" i="2"/>
  <c r="R35" i="2"/>
  <c r="Z35" i="2" s="1"/>
  <c r="AH35" i="2" s="1"/>
  <c r="AP35" i="2" s="1"/>
  <c r="AX35" i="2" s="1"/>
  <c r="BF35" i="2"/>
  <c r="BN35" i="2" s="1"/>
  <c r="BV35" i="2" s="1"/>
  <c r="CD35" i="2" s="1"/>
  <c r="CT35" i="2"/>
  <c r="CU35" i="2"/>
  <c r="CV35" i="2"/>
  <c r="CW35" i="2"/>
  <c r="CX35" i="2"/>
  <c r="CY35" i="2"/>
  <c r="R36" i="2"/>
  <c r="Z36" i="2" s="1"/>
  <c r="AH36" i="2" s="1"/>
  <c r="AP36" i="2" s="1"/>
  <c r="AX36" i="2" s="1"/>
  <c r="BF36" i="2" s="1"/>
  <c r="BN36" i="2" s="1"/>
  <c r="BV36" i="2" s="1"/>
  <c r="CD36" i="2" s="1"/>
  <c r="CT36" i="2"/>
  <c r="CU36" i="2"/>
  <c r="CV36" i="2"/>
  <c r="CW36" i="2"/>
  <c r="CX36" i="2"/>
  <c r="CY36" i="2"/>
  <c r="R37" i="2"/>
  <c r="Z37" i="2" s="1"/>
  <c r="AH37" i="2" s="1"/>
  <c r="AP37" i="2" s="1"/>
  <c r="AX37" i="2" s="1"/>
  <c r="BF37" i="2" s="1"/>
  <c r="BN37" i="2" s="1"/>
  <c r="BV37" i="2" s="1"/>
  <c r="CD37" i="2" s="1"/>
  <c r="CT37" i="2"/>
  <c r="CU37" i="2"/>
  <c r="CV37" i="2"/>
  <c r="CW37" i="2"/>
  <c r="CX37" i="2"/>
  <c r="CY37" i="2"/>
  <c r="R38" i="2"/>
  <c r="Z38" i="2" s="1"/>
  <c r="AH38" i="2" s="1"/>
  <c r="AP38" i="2"/>
  <c r="AX38" i="2"/>
  <c r="BF38" i="2" s="1"/>
  <c r="BN38" i="2" s="1"/>
  <c r="BV38" i="2" s="1"/>
  <c r="CD38" i="2" s="1"/>
  <c r="CT38" i="2"/>
  <c r="CU38" i="2"/>
  <c r="CV38" i="2"/>
  <c r="CW38" i="2"/>
  <c r="CX38" i="2"/>
  <c r="CY38" i="2"/>
  <c r="R39" i="2"/>
  <c r="Z39" i="2"/>
  <c r="AH39" i="2" s="1"/>
  <c r="AP39" i="2" s="1"/>
  <c r="AX39" i="2" s="1"/>
  <c r="BF39" i="2" s="1"/>
  <c r="BN39" i="2" s="1"/>
  <c r="BV39" i="2" s="1"/>
  <c r="CD39" i="2" s="1"/>
  <c r="CT39" i="2"/>
  <c r="CU39" i="2"/>
  <c r="CV39" i="2"/>
  <c r="CW39" i="2"/>
  <c r="CX39" i="2"/>
  <c r="CY39" i="2"/>
  <c r="R40" i="2"/>
  <c r="Z40" i="2" s="1"/>
  <c r="AH40" i="2" s="1"/>
  <c r="AP40" i="2" s="1"/>
  <c r="AX40" i="2" s="1"/>
  <c r="BF40" i="2" s="1"/>
  <c r="BN40" i="2" s="1"/>
  <c r="BV40" i="2" s="1"/>
  <c r="CD40" i="2" s="1"/>
  <c r="CT40" i="2"/>
  <c r="CU40" i="2"/>
  <c r="CV40" i="2"/>
  <c r="CW40" i="2"/>
  <c r="CX40" i="2"/>
  <c r="CY40" i="2"/>
  <c r="R41" i="2"/>
  <c r="Z41" i="2"/>
  <c r="AH41" i="2" s="1"/>
  <c r="AP41" i="2" s="1"/>
  <c r="AX41" i="2" s="1"/>
  <c r="BF41" i="2" s="1"/>
  <c r="BN41" i="2" s="1"/>
  <c r="BV41" i="2" s="1"/>
  <c r="CD41" i="2" s="1"/>
  <c r="CT41" i="2"/>
  <c r="CU41" i="2"/>
  <c r="CV41" i="2"/>
  <c r="CW41" i="2"/>
  <c r="CX41" i="2"/>
  <c r="CY41" i="2"/>
  <c r="R42" i="2"/>
  <c r="Z42" i="2" s="1"/>
  <c r="AH42" i="2" s="1"/>
  <c r="AP42" i="2" s="1"/>
  <c r="AX42" i="2" s="1"/>
  <c r="BF42" i="2" s="1"/>
  <c r="BN42" i="2" s="1"/>
  <c r="BV42" i="2" s="1"/>
  <c r="CD42" i="2" s="1"/>
  <c r="CT42" i="2"/>
  <c r="CU42" i="2"/>
  <c r="CV42" i="2"/>
  <c r="CW42" i="2"/>
  <c r="CX42" i="2"/>
  <c r="CY42" i="2"/>
  <c r="R43" i="2"/>
  <c r="Z43" i="2" s="1"/>
  <c r="AH43" i="2" s="1"/>
  <c r="AP43" i="2" s="1"/>
  <c r="AX43" i="2" s="1"/>
  <c r="BF43" i="2" s="1"/>
  <c r="BN43" i="2" s="1"/>
  <c r="BV43" i="2" s="1"/>
  <c r="CD43" i="2" s="1"/>
  <c r="CT43" i="2"/>
  <c r="CU43" i="2"/>
  <c r="CV43" i="2"/>
  <c r="CW43" i="2"/>
  <c r="CX43" i="2"/>
  <c r="CY43" i="2"/>
  <c r="R44" i="2"/>
  <c r="Z44" i="2"/>
  <c r="AH44" i="2"/>
  <c r="AP44" i="2" s="1"/>
  <c r="AX44" i="2" s="1"/>
  <c r="BF44" i="2" s="1"/>
  <c r="BN44" i="2" s="1"/>
  <c r="BV44" i="2" s="1"/>
  <c r="CD44" i="2" s="1"/>
  <c r="CT44" i="2"/>
  <c r="CU44" i="2"/>
  <c r="CV44" i="2"/>
  <c r="CW44" i="2"/>
  <c r="CX44" i="2"/>
  <c r="CY44" i="2"/>
  <c r="R45" i="2"/>
  <c r="Z45" i="2" s="1"/>
  <c r="AH45" i="2" s="1"/>
  <c r="AP45" i="2" s="1"/>
  <c r="AX45" i="2" s="1"/>
  <c r="BF45" i="2" s="1"/>
  <c r="BN45" i="2" s="1"/>
  <c r="BV45" i="2" s="1"/>
  <c r="CD45" i="2" s="1"/>
  <c r="CT45" i="2"/>
  <c r="CU45" i="2"/>
  <c r="CV45" i="2"/>
  <c r="CW45" i="2"/>
  <c r="CX45" i="2"/>
  <c r="CY45" i="2"/>
  <c r="R46" i="2"/>
  <c r="Z46" i="2" s="1"/>
  <c r="AH46" i="2" s="1"/>
  <c r="AP46" i="2"/>
  <c r="AX46" i="2" s="1"/>
  <c r="BF46" i="2" s="1"/>
  <c r="BN46" i="2" s="1"/>
  <c r="BV46" i="2" s="1"/>
  <c r="CD46" i="2"/>
  <c r="CT46" i="2"/>
  <c r="CU46" i="2"/>
  <c r="CV46" i="2"/>
  <c r="CW46" i="2"/>
  <c r="CX46" i="2"/>
  <c r="CY46" i="2"/>
  <c r="R47" i="2"/>
  <c r="Z47" i="2"/>
  <c r="AH47" i="2" s="1"/>
  <c r="AP47" i="2" s="1"/>
  <c r="AX47" i="2" s="1"/>
  <c r="BF47" i="2" s="1"/>
  <c r="BN47" i="2" s="1"/>
  <c r="BV47" i="2" s="1"/>
  <c r="CD47" i="2" s="1"/>
  <c r="CT47" i="2"/>
  <c r="CU47" i="2"/>
  <c r="CV47" i="2"/>
  <c r="CW47" i="2"/>
  <c r="CX47" i="2"/>
  <c r="CY47" i="2"/>
  <c r="R48" i="2"/>
  <c r="Z48" i="2" s="1"/>
  <c r="AH48" i="2" s="1"/>
  <c r="AP48" i="2" s="1"/>
  <c r="AX48" i="2" s="1"/>
  <c r="BF48" i="2" s="1"/>
  <c r="BN48" i="2" s="1"/>
  <c r="BV48" i="2" s="1"/>
  <c r="CD48" i="2" s="1"/>
  <c r="CT48" i="2"/>
  <c r="CU48" i="2"/>
  <c r="CV48" i="2"/>
  <c r="CW48" i="2"/>
  <c r="CX48" i="2"/>
  <c r="CY48" i="2"/>
  <c r="R49" i="2"/>
  <c r="Z49" i="2" s="1"/>
  <c r="AH49" i="2" s="1"/>
  <c r="AP49" i="2" s="1"/>
  <c r="AX49" i="2" s="1"/>
  <c r="BF49" i="2" s="1"/>
  <c r="BN49" i="2"/>
  <c r="BV49" i="2"/>
  <c r="CD49" i="2" s="1"/>
  <c r="CT49" i="2"/>
  <c r="CU49" i="2"/>
  <c r="CV49" i="2"/>
  <c r="CW49" i="2"/>
  <c r="CX49" i="2"/>
  <c r="CY49" i="2"/>
  <c r="R50" i="2"/>
  <c r="Z50" i="2" s="1"/>
  <c r="AH50" i="2" s="1"/>
  <c r="AP50" i="2"/>
  <c r="AX50" i="2" s="1"/>
  <c r="BF50" i="2" s="1"/>
  <c r="BN50" i="2" s="1"/>
  <c r="BV50" i="2" s="1"/>
  <c r="CD50" i="2" s="1"/>
  <c r="CT50" i="2"/>
  <c r="CU50" i="2"/>
  <c r="CV50" i="2"/>
  <c r="CW50" i="2"/>
  <c r="CX50" i="2"/>
  <c r="CY50" i="2"/>
  <c r="R51" i="2"/>
  <c r="Z51" i="2" s="1"/>
  <c r="AH51" i="2" s="1"/>
  <c r="AP51" i="2" s="1"/>
  <c r="AX51" i="2" s="1"/>
  <c r="BF51" i="2" s="1"/>
  <c r="BN51" i="2" s="1"/>
  <c r="BV51" i="2" s="1"/>
  <c r="CD51" i="2" s="1"/>
  <c r="CT51" i="2"/>
  <c r="CU51" i="2"/>
  <c r="CV51" i="2"/>
  <c r="CW51" i="2"/>
  <c r="CX51" i="2"/>
  <c r="CY51" i="2"/>
  <c r="R52" i="2"/>
  <c r="Z52" i="2" s="1"/>
  <c r="AH52" i="2" s="1"/>
  <c r="AP52" i="2" s="1"/>
  <c r="AX52" i="2" s="1"/>
  <c r="BF52" i="2" s="1"/>
  <c r="BN52" i="2" s="1"/>
  <c r="BV52" i="2" s="1"/>
  <c r="CD52" i="2" s="1"/>
  <c r="CT52" i="2"/>
  <c r="CU52" i="2"/>
  <c r="CV52" i="2"/>
  <c r="CW52" i="2"/>
  <c r="CX52" i="2"/>
  <c r="CY52" i="2"/>
  <c r="R53" i="2"/>
  <c r="Z53" i="2"/>
  <c r="AH53" i="2"/>
  <c r="AP53" i="2" s="1"/>
  <c r="AX53" i="2" s="1"/>
  <c r="BF53" i="2" s="1"/>
  <c r="BN53" i="2" s="1"/>
  <c r="BV53" i="2" s="1"/>
  <c r="CD53" i="2" s="1"/>
  <c r="CT53" i="2"/>
  <c r="CU53" i="2"/>
  <c r="CV53" i="2"/>
  <c r="CW53" i="2"/>
  <c r="CX53" i="2"/>
  <c r="CY53" i="2"/>
  <c r="R54" i="2"/>
  <c r="Z54" i="2" s="1"/>
  <c r="AH54" i="2" s="1"/>
  <c r="AP54" i="2" s="1"/>
  <c r="AX54" i="2" s="1"/>
  <c r="BF54" i="2" s="1"/>
  <c r="BN54" i="2" s="1"/>
  <c r="BV54" i="2" s="1"/>
  <c r="CD54" i="2" s="1"/>
  <c r="CT54" i="2"/>
  <c r="CU54" i="2"/>
  <c r="CV54" i="2"/>
  <c r="CW54" i="2"/>
  <c r="CX54" i="2"/>
  <c r="CY54" i="2"/>
  <c r="R55" i="2"/>
  <c r="Z55" i="2" s="1"/>
  <c r="AH55" i="2" s="1"/>
  <c r="AP55" i="2"/>
  <c r="AX55" i="2" s="1"/>
  <c r="BF55" i="2" s="1"/>
  <c r="BN55" i="2" s="1"/>
  <c r="BV55" i="2" s="1"/>
  <c r="CD55" i="2" s="1"/>
  <c r="CT55" i="2"/>
  <c r="CU55" i="2"/>
  <c r="CV55" i="2"/>
  <c r="CW55" i="2"/>
  <c r="CX55" i="2"/>
  <c r="CY55" i="2"/>
  <c r="R56" i="2"/>
  <c r="Z56" i="2" s="1"/>
  <c r="AH56" i="2" s="1"/>
  <c r="AP56" i="2" s="1"/>
  <c r="AX56" i="2" s="1"/>
  <c r="BF56" i="2" s="1"/>
  <c r="BN56" i="2" s="1"/>
  <c r="BV56" i="2" s="1"/>
  <c r="CD56" i="2" s="1"/>
  <c r="CT56" i="2"/>
  <c r="CU56" i="2"/>
  <c r="CV56" i="2"/>
  <c r="CW56" i="2"/>
  <c r="CX56" i="2"/>
  <c r="CY56" i="2"/>
  <c r="R57" i="2"/>
  <c r="Z57" i="2" s="1"/>
  <c r="AH57" i="2" s="1"/>
  <c r="AP57" i="2" s="1"/>
  <c r="AX57" i="2" s="1"/>
  <c r="BF57" i="2" s="1"/>
  <c r="BN57" i="2" s="1"/>
  <c r="BV57" i="2" s="1"/>
  <c r="CD57" i="2" s="1"/>
  <c r="CT57" i="2"/>
  <c r="CU57" i="2"/>
  <c r="CV57" i="2"/>
  <c r="CW57" i="2"/>
  <c r="CX57" i="2"/>
  <c r="CY57" i="2"/>
  <c r="R58" i="2"/>
  <c r="Z58" i="2" s="1"/>
  <c r="AH58" i="2" s="1"/>
  <c r="AP58" i="2" s="1"/>
  <c r="AX58" i="2" s="1"/>
  <c r="BF58" i="2" s="1"/>
  <c r="BN58" i="2" s="1"/>
  <c r="BV58" i="2" s="1"/>
  <c r="CD58" i="2" s="1"/>
  <c r="CT58" i="2"/>
  <c r="CU58" i="2"/>
  <c r="CV58" i="2"/>
  <c r="CW58" i="2"/>
  <c r="CX58" i="2"/>
  <c r="CY58" i="2"/>
  <c r="R59" i="2"/>
  <c r="Z59" i="2" s="1"/>
  <c r="AH59" i="2" s="1"/>
  <c r="AP59" i="2" s="1"/>
  <c r="AX59" i="2" s="1"/>
  <c r="BF59" i="2" s="1"/>
  <c r="BN59" i="2" s="1"/>
  <c r="BV59" i="2" s="1"/>
  <c r="CD59" i="2" s="1"/>
  <c r="CT59" i="2"/>
  <c r="CU59" i="2"/>
  <c r="CV59" i="2"/>
  <c r="CW59" i="2"/>
  <c r="CX59" i="2"/>
  <c r="CY59" i="2"/>
  <c r="R60" i="2"/>
  <c r="Z60" i="2" s="1"/>
  <c r="AH60" i="2" s="1"/>
  <c r="AP60" i="2" s="1"/>
  <c r="AX60" i="2" s="1"/>
  <c r="BF60" i="2" s="1"/>
  <c r="BN60" i="2" s="1"/>
  <c r="BV60" i="2" s="1"/>
  <c r="CD60" i="2" s="1"/>
  <c r="CT60" i="2"/>
  <c r="CU60" i="2"/>
  <c r="CV60" i="2"/>
  <c r="CW60" i="2"/>
  <c r="CX60" i="2"/>
  <c r="CY60" i="2"/>
  <c r="R61" i="2"/>
  <c r="Z61" i="2" s="1"/>
  <c r="AH61" i="2" s="1"/>
  <c r="AP61" i="2" s="1"/>
  <c r="AX61" i="2" s="1"/>
  <c r="BF61" i="2" s="1"/>
  <c r="BN61" i="2" s="1"/>
  <c r="BV61" i="2" s="1"/>
  <c r="CD61" i="2" s="1"/>
  <c r="CT61" i="2"/>
  <c r="CU61" i="2"/>
  <c r="CV61" i="2"/>
  <c r="CW61" i="2"/>
  <c r="CX61" i="2"/>
  <c r="CY61" i="2"/>
  <c r="R62" i="2"/>
  <c r="Z62" i="2" s="1"/>
  <c r="AH62" i="2" s="1"/>
  <c r="AP62" i="2" s="1"/>
  <c r="AX62" i="2" s="1"/>
  <c r="BF62" i="2" s="1"/>
  <c r="BN62" i="2" s="1"/>
  <c r="BV62" i="2" s="1"/>
  <c r="CD62" i="2" s="1"/>
  <c r="CT62" i="2"/>
  <c r="CU62" i="2"/>
  <c r="CV62" i="2"/>
  <c r="CW62" i="2"/>
  <c r="CX62" i="2"/>
  <c r="CY62" i="2"/>
  <c r="R63" i="2"/>
  <c r="Z63" i="2" s="1"/>
  <c r="AH63" i="2" s="1"/>
  <c r="AP63" i="2"/>
  <c r="AX63" i="2" s="1"/>
  <c r="BF63" i="2" s="1"/>
  <c r="BN63" i="2" s="1"/>
  <c r="BV63" i="2" s="1"/>
  <c r="CD63" i="2" s="1"/>
  <c r="CT63" i="2"/>
  <c r="CU63" i="2"/>
  <c r="CV63" i="2"/>
  <c r="CW63" i="2"/>
  <c r="CX63" i="2"/>
  <c r="CY63" i="2"/>
  <c r="R64" i="2"/>
  <c r="Z64" i="2"/>
  <c r="AH64" i="2" s="1"/>
  <c r="AP64" i="2" s="1"/>
  <c r="AX64" i="2"/>
  <c r="BF64" i="2" s="1"/>
  <c r="BN64" i="2" s="1"/>
  <c r="BV64" i="2" s="1"/>
  <c r="CD64" i="2" s="1"/>
  <c r="CT64" i="2"/>
  <c r="CU64" i="2"/>
  <c r="CV64" i="2"/>
  <c r="CW64" i="2"/>
  <c r="CX64" i="2"/>
  <c r="CY64" i="2"/>
  <c r="R65" i="2"/>
  <c r="Z65" i="2"/>
  <c r="AH65" i="2" s="1"/>
  <c r="AP65" i="2" s="1"/>
  <c r="AX65" i="2" s="1"/>
  <c r="BF65" i="2" s="1"/>
  <c r="BN65" i="2" s="1"/>
  <c r="BV65" i="2" s="1"/>
  <c r="CD65" i="2" s="1"/>
  <c r="CT65" i="2"/>
  <c r="CU65" i="2"/>
  <c r="CV65" i="2"/>
  <c r="CW65" i="2"/>
  <c r="CX65" i="2"/>
  <c r="CY65" i="2"/>
  <c r="R66" i="2"/>
  <c r="Z66" i="2" s="1"/>
  <c r="AH66" i="2" s="1"/>
  <c r="AP66" i="2" s="1"/>
  <c r="AX66" i="2" s="1"/>
  <c r="BF66" i="2" s="1"/>
  <c r="BN66" i="2" s="1"/>
  <c r="BV66" i="2" s="1"/>
  <c r="CD66" i="2" s="1"/>
  <c r="CT66" i="2"/>
  <c r="CU66" i="2"/>
  <c r="CV66" i="2"/>
  <c r="CW66" i="2"/>
  <c r="CX66" i="2"/>
  <c r="CY66" i="2"/>
  <c r="R67" i="2"/>
  <c r="Z67" i="2" s="1"/>
  <c r="AH67" i="2" s="1"/>
  <c r="AP67" i="2" s="1"/>
  <c r="AX67" i="2" s="1"/>
  <c r="BF67" i="2" s="1"/>
  <c r="BN67" i="2" s="1"/>
  <c r="BV67" i="2" s="1"/>
  <c r="CD67" i="2" s="1"/>
  <c r="CT67" i="2"/>
  <c r="CU67" i="2"/>
  <c r="CV67" i="2"/>
  <c r="CW67" i="2"/>
  <c r="CX67" i="2"/>
  <c r="CY67" i="2"/>
  <c r="R68" i="2"/>
  <c r="Z68" i="2"/>
  <c r="AH68" i="2" s="1"/>
  <c r="AP68" i="2" s="1"/>
  <c r="AX68" i="2" s="1"/>
  <c r="BF68" i="2" s="1"/>
  <c r="BN68" i="2" s="1"/>
  <c r="BV68" i="2" s="1"/>
  <c r="CD68" i="2" s="1"/>
  <c r="CT68" i="2"/>
  <c r="CU68" i="2"/>
  <c r="CV68" i="2"/>
  <c r="CW68" i="2"/>
  <c r="CX68" i="2"/>
  <c r="CY68" i="2"/>
  <c r="R69" i="2"/>
  <c r="Z69" i="2"/>
  <c r="AH69" i="2" s="1"/>
  <c r="AP69" i="2" s="1"/>
  <c r="AX69" i="2" s="1"/>
  <c r="BF69" i="2" s="1"/>
  <c r="BN69" i="2" s="1"/>
  <c r="BV69" i="2" s="1"/>
  <c r="CD69" i="2" s="1"/>
  <c r="CT69" i="2"/>
  <c r="CU69" i="2"/>
  <c r="CV69" i="2"/>
  <c r="CW69" i="2"/>
  <c r="CX69" i="2"/>
  <c r="CY69" i="2"/>
  <c r="R70" i="2"/>
  <c r="Z70" i="2" s="1"/>
  <c r="AH70" i="2" s="1"/>
  <c r="AP70" i="2" s="1"/>
  <c r="AX70" i="2" s="1"/>
  <c r="BF70" i="2" s="1"/>
  <c r="BN70" i="2" s="1"/>
  <c r="BV70" i="2" s="1"/>
  <c r="CD70" i="2" s="1"/>
  <c r="CT70" i="2"/>
  <c r="CU70" i="2"/>
  <c r="CV70" i="2"/>
  <c r="CW70" i="2"/>
  <c r="CX70" i="2"/>
  <c r="CY70" i="2"/>
  <c r="R71" i="2"/>
  <c r="Z71" i="2" s="1"/>
  <c r="AH71" i="2" s="1"/>
  <c r="AP71" i="2"/>
  <c r="AX71" i="2"/>
  <c r="BF71" i="2" s="1"/>
  <c r="BN71" i="2" s="1"/>
  <c r="BV71" i="2" s="1"/>
  <c r="CD71" i="2" s="1"/>
  <c r="CT71" i="2"/>
  <c r="CU71" i="2"/>
  <c r="CV71" i="2"/>
  <c r="CW71" i="2"/>
  <c r="CX71" i="2"/>
  <c r="CY71" i="2"/>
  <c r="R72" i="2"/>
  <c r="Z72" i="2" s="1"/>
  <c r="AH72" i="2" s="1"/>
  <c r="AP72" i="2" s="1"/>
  <c r="AX72" i="2" s="1"/>
  <c r="BF72" i="2" s="1"/>
  <c r="BN72" i="2" s="1"/>
  <c r="BV72" i="2" s="1"/>
  <c r="CD72" i="2" s="1"/>
  <c r="CT72" i="2"/>
  <c r="CU72" i="2"/>
  <c r="CV72" i="2"/>
  <c r="CW72" i="2"/>
  <c r="CX72" i="2"/>
  <c r="CY72" i="2"/>
  <c r="R73" i="2"/>
  <c r="Z73" i="2"/>
  <c r="AH73" i="2" s="1"/>
  <c r="AP73" i="2" s="1"/>
  <c r="AX73" i="2" s="1"/>
  <c r="BF73" i="2" s="1"/>
  <c r="BN73" i="2" s="1"/>
  <c r="BV73" i="2" s="1"/>
  <c r="CD73" i="2" s="1"/>
  <c r="CT73" i="2"/>
  <c r="CU73" i="2"/>
  <c r="CV73" i="2"/>
  <c r="CW73" i="2"/>
  <c r="CX73" i="2"/>
  <c r="CY73" i="2"/>
  <c r="E79" i="2"/>
  <c r="F79" i="2"/>
  <c r="G79" i="2"/>
  <c r="H79" i="2"/>
  <c r="L79" i="2"/>
  <c r="M79" i="2"/>
  <c r="N79" i="2"/>
  <c r="O79" i="2"/>
  <c r="T79" i="2"/>
  <c r="U79" i="2"/>
  <c r="V79" i="2"/>
  <c r="W79" i="2"/>
  <c r="AB79" i="2"/>
  <c r="AC79" i="2"/>
  <c r="AD79" i="2"/>
  <c r="AE79" i="2"/>
  <c r="AF79" i="2"/>
  <c r="AJ79" i="2"/>
  <c r="AK79" i="2"/>
  <c r="AL79" i="2"/>
  <c r="AM79" i="2"/>
  <c r="AR79" i="2"/>
  <c r="AS79" i="2"/>
  <c r="AT79" i="2"/>
  <c r="AU79" i="2"/>
  <c r="AZ79" i="2"/>
  <c r="BA79" i="2"/>
  <c r="BB79" i="2"/>
  <c r="BC79" i="2"/>
  <c r="BH79" i="2"/>
  <c r="BI79" i="2"/>
  <c r="BJ79" i="2"/>
  <c r="BK79" i="2"/>
  <c r="BP79" i="2"/>
  <c r="BQ79" i="2"/>
  <c r="BR79" i="2"/>
  <c r="BX79" i="2"/>
  <c r="BY79" i="2"/>
  <c r="BZ79" i="2"/>
  <c r="CA79" i="2"/>
  <c r="CF79" i="2"/>
  <c r="CH79" i="2"/>
  <c r="CM79" i="2"/>
  <c r="CO79" i="2"/>
  <c r="J80" i="2"/>
  <c r="Q80" i="2"/>
  <c r="R80" i="2" s="1"/>
  <c r="Y80" i="2"/>
  <c r="AG80" i="2"/>
  <c r="AO80" i="2"/>
  <c r="AW80" i="2"/>
  <c r="BE80" i="2"/>
  <c r="BM80" i="2"/>
  <c r="BU80" i="2"/>
  <c r="CC80" i="2"/>
  <c r="CC79" i="2" s="1"/>
  <c r="CK80" i="2"/>
  <c r="CR80" i="2"/>
  <c r="CR79" i="2" s="1"/>
  <c r="CT80" i="2"/>
  <c r="CU80" i="2"/>
  <c r="CV80" i="2"/>
  <c r="CW80" i="2"/>
  <c r="CY80" i="2" s="1"/>
  <c r="I81" i="2"/>
  <c r="I79" i="2" s="1"/>
  <c r="J81" i="2"/>
  <c r="P81" i="2"/>
  <c r="P79" i="2" s="1"/>
  <c r="Q81" i="2"/>
  <c r="X81" i="2"/>
  <c r="X79" i="2" s="1"/>
  <c r="Y81" i="2"/>
  <c r="AF81" i="2"/>
  <c r="AG81" i="2"/>
  <c r="AN81" i="2"/>
  <c r="AN79" i="2" s="1"/>
  <c r="AO81" i="2"/>
  <c r="AV81" i="2"/>
  <c r="AV79" i="2" s="1"/>
  <c r="AW81" i="2"/>
  <c r="BD81" i="2"/>
  <c r="BD79" i="2" s="1"/>
  <c r="BE81" i="2"/>
  <c r="BL81" i="2"/>
  <c r="BL79" i="2" s="1"/>
  <c r="BM81" i="2"/>
  <c r="BS81" i="2"/>
  <c r="BT81" i="2"/>
  <c r="BT79" i="2" s="1"/>
  <c r="CB81" i="2"/>
  <c r="CB79" i="2" s="1"/>
  <c r="CC81" i="2"/>
  <c r="CJ81" i="2"/>
  <c r="CJ79" i="2" s="1"/>
  <c r="CK81" i="2"/>
  <c r="CQ81" i="2"/>
  <c r="CQ79" i="2" s="1"/>
  <c r="CR81" i="2"/>
  <c r="CT81" i="2"/>
  <c r="CU81" i="2"/>
  <c r="CV81" i="2"/>
  <c r="CX81" i="2" s="1"/>
  <c r="CX79" i="2" s="1"/>
  <c r="I82" i="2"/>
  <c r="J82" i="2"/>
  <c r="P82" i="2"/>
  <c r="Q82" i="2"/>
  <c r="X82" i="2"/>
  <c r="Y82" i="2"/>
  <c r="AF82" i="2"/>
  <c r="AG82" i="2"/>
  <c r="AN82" i="2"/>
  <c r="AO82" i="2"/>
  <c r="AV82" i="2"/>
  <c r="AW82" i="2"/>
  <c r="BD82" i="2"/>
  <c r="BE82" i="2"/>
  <c r="BL82" i="2"/>
  <c r="BM82" i="2"/>
  <c r="BS82" i="2"/>
  <c r="BU82" i="2" s="1"/>
  <c r="BT82" i="2"/>
  <c r="CB82" i="2"/>
  <c r="CC82" i="2"/>
  <c r="CJ82" i="2"/>
  <c r="CK82" i="2"/>
  <c r="CQ82" i="2"/>
  <c r="CR82" i="2"/>
  <c r="CT82" i="2"/>
  <c r="CU82" i="2"/>
  <c r="CV82" i="2"/>
  <c r="CW82" i="2"/>
  <c r="CY82" i="2" s="1"/>
  <c r="CX82" i="2"/>
  <c r="I83" i="2"/>
  <c r="J83" i="2" s="1"/>
  <c r="P83" i="2"/>
  <c r="Q83" i="2"/>
  <c r="X83" i="2"/>
  <c r="Y83" i="2" s="1"/>
  <c r="AF83" i="2"/>
  <c r="AG83" i="2"/>
  <c r="AN83" i="2"/>
  <c r="AO83" i="2" s="1"/>
  <c r="AV83" i="2"/>
  <c r="AW83" i="2"/>
  <c r="BD83" i="2"/>
  <c r="BE83" i="2" s="1"/>
  <c r="BL83" i="2"/>
  <c r="BM83" i="2"/>
  <c r="BT83" i="2"/>
  <c r="BU83" i="2" s="1"/>
  <c r="CB83" i="2"/>
  <c r="CC83" i="2" s="1"/>
  <c r="CJ83" i="2"/>
  <c r="CK83" i="2" s="1"/>
  <c r="CQ83" i="2"/>
  <c r="CR83" i="2" s="1"/>
  <c r="CT83" i="2"/>
  <c r="CU83" i="2"/>
  <c r="CV83" i="2"/>
  <c r="CX83" i="2" s="1"/>
  <c r="CY83" i="2" s="1"/>
  <c r="CW83" i="2"/>
  <c r="H84" i="2"/>
  <c r="J84" i="2" s="1"/>
  <c r="R84" i="2" s="1"/>
  <c r="Z84" i="2" s="1"/>
  <c r="I84" i="2"/>
  <c r="P84" i="2"/>
  <c r="Q84" i="2"/>
  <c r="X84" i="2"/>
  <c r="Y84" i="2"/>
  <c r="AF84" i="2"/>
  <c r="AG84" i="2"/>
  <c r="AN84" i="2"/>
  <c r="AO84" i="2"/>
  <c r="AV84" i="2"/>
  <c r="AW84" i="2"/>
  <c r="BD84" i="2"/>
  <c r="BE84" i="2"/>
  <c r="BL84" i="2"/>
  <c r="BM84" i="2"/>
  <c r="BT84" i="2"/>
  <c r="CB84" i="2"/>
  <c r="CC84" i="2"/>
  <c r="CJ84" i="2"/>
  <c r="CK84" i="2"/>
  <c r="CQ84" i="2"/>
  <c r="CR84" i="2"/>
  <c r="CT84" i="2"/>
  <c r="CU84" i="2"/>
  <c r="CV84" i="2"/>
  <c r="CX84" i="2" s="1"/>
  <c r="I85" i="2"/>
  <c r="J85" i="2"/>
  <c r="P85" i="2"/>
  <c r="Q85" i="2" s="1"/>
  <c r="X85" i="2"/>
  <c r="Y85" i="2" s="1"/>
  <c r="AF85" i="2"/>
  <c r="AG85" i="2"/>
  <c r="AN85" i="2"/>
  <c r="AO85" i="2" s="1"/>
  <c r="AV85" i="2"/>
  <c r="AW85" i="2"/>
  <c r="BD85" i="2"/>
  <c r="BE85" i="2" s="1"/>
  <c r="BL85" i="2"/>
  <c r="BM85" i="2"/>
  <c r="BT85" i="2"/>
  <c r="BU85" i="2" s="1"/>
  <c r="CB85" i="2"/>
  <c r="CC85" i="2"/>
  <c r="CJ85" i="2"/>
  <c r="CK85" i="2" s="1"/>
  <c r="CQ85" i="2"/>
  <c r="CR85" i="2" s="1"/>
  <c r="CT85" i="2"/>
  <c r="CU85" i="2"/>
  <c r="CV85" i="2"/>
  <c r="CW85" i="2"/>
  <c r="CX85" i="2"/>
  <c r="I86" i="2"/>
  <c r="J86" i="2" s="1"/>
  <c r="P86" i="2"/>
  <c r="Q86" i="2" s="1"/>
  <c r="X86" i="2"/>
  <c r="Y86" i="2"/>
  <c r="AF86" i="2"/>
  <c r="AG86" i="2" s="1"/>
  <c r="AN86" i="2"/>
  <c r="AO86" i="2" s="1"/>
  <c r="AV86" i="2"/>
  <c r="AW86" i="2" s="1"/>
  <c r="BD86" i="2"/>
  <c r="BE86" i="2" s="1"/>
  <c r="BL86" i="2"/>
  <c r="BM86" i="2" s="1"/>
  <c r="BT86" i="2"/>
  <c r="BU86" i="2"/>
  <c r="CB86" i="2"/>
  <c r="CC86" i="2" s="1"/>
  <c r="CJ86" i="2"/>
  <c r="CK86" i="2" s="1"/>
  <c r="CQ86" i="2"/>
  <c r="CR86" i="2"/>
  <c r="CT86" i="2"/>
  <c r="CU86" i="2"/>
  <c r="CV86" i="2"/>
  <c r="CW86" i="2"/>
  <c r="CX86" i="2"/>
  <c r="CY86" i="2" s="1"/>
  <c r="I87" i="2"/>
  <c r="J87" i="2" s="1"/>
  <c r="P87" i="2"/>
  <c r="Q87" i="2" s="1"/>
  <c r="X87" i="2"/>
  <c r="Y87" i="2" s="1"/>
  <c r="AF87" i="2"/>
  <c r="AG87" i="2" s="1"/>
  <c r="AN87" i="2"/>
  <c r="AO87" i="2" s="1"/>
  <c r="AV87" i="2"/>
  <c r="AW87" i="2" s="1"/>
  <c r="BD87" i="2"/>
  <c r="BE87" i="2" s="1"/>
  <c r="BL87" i="2"/>
  <c r="BM87" i="2" s="1"/>
  <c r="BT87" i="2"/>
  <c r="BU87" i="2" s="1"/>
  <c r="CB87" i="2"/>
  <c r="CC87" i="2" s="1"/>
  <c r="CJ87" i="2"/>
  <c r="CK87" i="2" s="1"/>
  <c r="CQ87" i="2"/>
  <c r="CR87" i="2" s="1"/>
  <c r="CT87" i="2"/>
  <c r="CU87" i="2"/>
  <c r="CV87" i="2"/>
  <c r="CW87" i="2"/>
  <c r="I88" i="2"/>
  <c r="J88" i="2" s="1"/>
  <c r="P88" i="2"/>
  <c r="Q88" i="2" s="1"/>
  <c r="X88" i="2"/>
  <c r="Y88" i="2" s="1"/>
  <c r="AF88" i="2"/>
  <c r="AG88" i="2" s="1"/>
  <c r="AN88" i="2"/>
  <c r="AO88" i="2" s="1"/>
  <c r="AV88" i="2"/>
  <c r="AW88" i="2" s="1"/>
  <c r="BD88" i="2"/>
  <c r="BE88" i="2" s="1"/>
  <c r="BL88" i="2"/>
  <c r="BM88" i="2" s="1"/>
  <c r="BT88" i="2"/>
  <c r="BU88" i="2" s="1"/>
  <c r="CB88" i="2"/>
  <c r="CC88" i="2" s="1"/>
  <c r="CJ88" i="2"/>
  <c r="CK88" i="2" s="1"/>
  <c r="CQ88" i="2"/>
  <c r="CR88" i="2" s="1"/>
  <c r="CT88" i="2"/>
  <c r="CU88" i="2"/>
  <c r="CV88" i="2"/>
  <c r="CW88" i="2"/>
  <c r="CX88" i="2"/>
  <c r="J89" i="2"/>
  <c r="Q89" i="2"/>
  <c r="Y89" i="2"/>
  <c r="AG89" i="2"/>
  <c r="AO89" i="2"/>
  <c r="AW89" i="2"/>
  <c r="BE89" i="2"/>
  <c r="BM89" i="2"/>
  <c r="BU89" i="2"/>
  <c r="CC89" i="2"/>
  <c r="CK89" i="2"/>
  <c r="CR89" i="2"/>
  <c r="CT89" i="2"/>
  <c r="CU89" i="2"/>
  <c r="CV89" i="2"/>
  <c r="CW89" i="2"/>
  <c r="CY89" i="2"/>
  <c r="J90" i="2"/>
  <c r="Q90" i="2"/>
  <c r="Y90" i="2"/>
  <c r="AG90" i="2"/>
  <c r="AO90" i="2"/>
  <c r="AW90" i="2"/>
  <c r="BE90" i="2"/>
  <c r="BM90" i="2"/>
  <c r="BU90" i="2"/>
  <c r="CC90" i="2"/>
  <c r="CK90" i="2"/>
  <c r="CR90" i="2"/>
  <c r="CT90" i="2"/>
  <c r="CU90" i="2"/>
  <c r="CV90" i="2"/>
  <c r="CW90" i="2"/>
  <c r="CY90" i="2" s="1"/>
  <c r="E92" i="2"/>
  <c r="F92" i="2"/>
  <c r="G92" i="2"/>
  <c r="H92" i="2"/>
  <c r="CW92" i="2" s="1"/>
  <c r="I92" i="2"/>
  <c r="L92" i="2"/>
  <c r="M92" i="2"/>
  <c r="N92" i="2"/>
  <c r="O92" i="2"/>
  <c r="P92" i="2"/>
  <c r="Q92" i="2"/>
  <c r="T92" i="2"/>
  <c r="U92" i="2"/>
  <c r="V92" i="2"/>
  <c r="W92" i="2"/>
  <c r="X92" i="2"/>
  <c r="AB92" i="2"/>
  <c r="AC92" i="2"/>
  <c r="AD92" i="2"/>
  <c r="AE92" i="2"/>
  <c r="AF92" i="2"/>
  <c r="AJ92" i="2"/>
  <c r="AK92" i="2"/>
  <c r="AL92" i="2"/>
  <c r="AM92" i="2"/>
  <c r="AN92" i="2"/>
  <c r="AO92" i="2"/>
  <c r="AR92" i="2"/>
  <c r="AS92" i="2"/>
  <c r="AT92" i="2"/>
  <c r="AU92" i="2"/>
  <c r="AW92" i="2" s="1"/>
  <c r="AV92" i="2"/>
  <c r="AZ92" i="2"/>
  <c r="BA92" i="2"/>
  <c r="BB92" i="2"/>
  <c r="BC92" i="2"/>
  <c r="BD92" i="2"/>
  <c r="BH92" i="2"/>
  <c r="BI92" i="2"/>
  <c r="BJ92" i="2"/>
  <c r="BK92" i="2"/>
  <c r="BL92" i="2"/>
  <c r="BP92" i="2"/>
  <c r="BR92" i="2"/>
  <c r="BS92" i="2"/>
  <c r="BT92" i="2"/>
  <c r="BU92" i="2"/>
  <c r="BX92" i="2"/>
  <c r="BY92" i="2"/>
  <c r="BZ92" i="2"/>
  <c r="CA92" i="2"/>
  <c r="CB92" i="2"/>
  <c r="CF92" i="2"/>
  <c r="CH92" i="2"/>
  <c r="CJ92" i="2"/>
  <c r="CK92" i="2"/>
  <c r="CM92" i="2"/>
  <c r="CO92" i="2"/>
  <c r="CQ92" i="2"/>
  <c r="CR92" i="2"/>
  <c r="CX92" i="2"/>
  <c r="J93" i="2"/>
  <c r="Q93" i="2"/>
  <c r="Y93" i="2"/>
  <c r="AG93" i="2"/>
  <c r="AO93" i="2"/>
  <c r="AW93" i="2"/>
  <c r="BE93" i="2"/>
  <c r="BM93" i="2"/>
  <c r="BU93" i="2"/>
  <c r="CC93" i="2"/>
  <c r="CK93" i="2"/>
  <c r="CR93" i="2"/>
  <c r="CT93" i="2"/>
  <c r="CU93" i="2"/>
  <c r="CV93" i="2"/>
  <c r="CW93" i="2"/>
  <c r="CY93" i="2"/>
  <c r="J94" i="2"/>
  <c r="Q94" i="2"/>
  <c r="Y94" i="2"/>
  <c r="AG94" i="2"/>
  <c r="AO94" i="2"/>
  <c r="AW94" i="2"/>
  <c r="BE94" i="2"/>
  <c r="BM94" i="2"/>
  <c r="BU94" i="2"/>
  <c r="CC94" i="2"/>
  <c r="CK94" i="2"/>
  <c r="CR94" i="2"/>
  <c r="CT94" i="2"/>
  <c r="CU94" i="2"/>
  <c r="CV94" i="2"/>
  <c r="CW94" i="2"/>
  <c r="CY94" i="2" s="1"/>
  <c r="E95" i="2"/>
  <c r="F95" i="2"/>
  <c r="G95" i="2"/>
  <c r="H95" i="2"/>
  <c r="M95" i="2"/>
  <c r="N95" i="2"/>
  <c r="O95" i="2"/>
  <c r="T95" i="2"/>
  <c r="U95" i="2"/>
  <c r="V95" i="2"/>
  <c r="W95" i="2"/>
  <c r="Y95" i="2" s="1"/>
  <c r="X95" i="2"/>
  <c r="AB95" i="2"/>
  <c r="AC95" i="2"/>
  <c r="AD95" i="2"/>
  <c r="AE95" i="2"/>
  <c r="AJ95" i="2"/>
  <c r="AK95" i="2"/>
  <c r="AL95" i="2"/>
  <c r="AM95" i="2"/>
  <c r="AR95" i="2"/>
  <c r="AS95" i="2"/>
  <c r="AT95" i="2"/>
  <c r="AU95" i="2"/>
  <c r="AZ95" i="2"/>
  <c r="BA95" i="2"/>
  <c r="BB95" i="2"/>
  <c r="BC95" i="2"/>
  <c r="BE95" i="2"/>
  <c r="BH95" i="2"/>
  <c r="BI95" i="2"/>
  <c r="BJ95" i="2"/>
  <c r="BK95" i="2"/>
  <c r="BP95" i="2"/>
  <c r="BQ95" i="2"/>
  <c r="BQ91" i="2" s="1"/>
  <c r="BR95" i="2"/>
  <c r="BX95" i="2"/>
  <c r="BZ95" i="2"/>
  <c r="CF95" i="2"/>
  <c r="CH95" i="2"/>
  <c r="CK95" i="2"/>
  <c r="CM95" i="2"/>
  <c r="CO95" i="2"/>
  <c r="CR95" i="2"/>
  <c r="J96" i="2"/>
  <c r="Q96" i="2"/>
  <c r="R96" i="2" s="1"/>
  <c r="Y96" i="2"/>
  <c r="AG96" i="2"/>
  <c r="AO96" i="2"/>
  <c r="AW96" i="2"/>
  <c r="BE96" i="2"/>
  <c r="BM96" i="2"/>
  <c r="BU96" i="2"/>
  <c r="BY96" i="2"/>
  <c r="BY95" i="2" s="1"/>
  <c r="CC96" i="2"/>
  <c r="CK96" i="2"/>
  <c r="CR96" i="2"/>
  <c r="CT96" i="2"/>
  <c r="CU96" i="2"/>
  <c r="CV96" i="2"/>
  <c r="CW96" i="2"/>
  <c r="CY96" i="2" s="1"/>
  <c r="J97" i="2"/>
  <c r="Q97" i="2"/>
  <c r="R97" i="2" s="1"/>
  <c r="Y97" i="2"/>
  <c r="AG97" i="2"/>
  <c r="AO97" i="2"/>
  <c r="AW97" i="2"/>
  <c r="BE97" i="2"/>
  <c r="BM97" i="2"/>
  <c r="BU97" i="2"/>
  <c r="CC97" i="2"/>
  <c r="CK97" i="2"/>
  <c r="CR97" i="2"/>
  <c r="CT97" i="2"/>
  <c r="CU97" i="2"/>
  <c r="CV97" i="2"/>
  <c r="CW97" i="2"/>
  <c r="J98" i="2"/>
  <c r="Q98" i="2"/>
  <c r="R98" i="2" s="1"/>
  <c r="Y98" i="2"/>
  <c r="AG98" i="2"/>
  <c r="AO98" i="2"/>
  <c r="AW98" i="2"/>
  <c r="BE98" i="2"/>
  <c r="BM98" i="2"/>
  <c r="BU98" i="2"/>
  <c r="CC98" i="2"/>
  <c r="CK98" i="2"/>
  <c r="CR98" i="2"/>
  <c r="CT98" i="2"/>
  <c r="CU98" i="2"/>
  <c r="CV98" i="2"/>
  <c r="CW98" i="2"/>
  <c r="CY98" i="2" s="1"/>
  <c r="I99" i="2"/>
  <c r="I95" i="2" s="1"/>
  <c r="J99" i="2"/>
  <c r="L99" i="2"/>
  <c r="L95" i="2" s="1"/>
  <c r="Q99" i="2"/>
  <c r="R99" i="2" s="1"/>
  <c r="X99" i="2"/>
  <c r="Y99" i="2"/>
  <c r="AF99" i="2"/>
  <c r="AF95" i="2" s="1"/>
  <c r="AG99" i="2"/>
  <c r="AN99" i="2"/>
  <c r="AN95" i="2" s="1"/>
  <c r="AO99" i="2"/>
  <c r="AV99" i="2"/>
  <c r="AV95" i="2" s="1"/>
  <c r="AW99" i="2"/>
  <c r="BD99" i="2"/>
  <c r="BD95" i="2" s="1"/>
  <c r="BE99" i="2"/>
  <c r="BL99" i="2"/>
  <c r="BL95" i="2" s="1"/>
  <c r="BM99" i="2"/>
  <c r="BS99" i="2"/>
  <c r="BT99" i="2"/>
  <c r="BT95" i="2" s="1"/>
  <c r="CB99" i="2"/>
  <c r="CB95" i="2" s="1"/>
  <c r="CJ99" i="2"/>
  <c r="CJ95" i="2" s="1"/>
  <c r="CK99" i="2"/>
  <c r="CQ99" i="2"/>
  <c r="CQ95" i="2" s="1"/>
  <c r="CR99" i="2"/>
  <c r="CT99" i="2"/>
  <c r="CU99" i="2"/>
  <c r="CV99" i="2"/>
  <c r="CX99" i="2"/>
  <c r="CX95" i="2" s="1"/>
  <c r="J100" i="2"/>
  <c r="Q100" i="2"/>
  <c r="R100" i="2" s="1"/>
  <c r="Z100" i="2" s="1"/>
  <c r="Y100" i="2"/>
  <c r="AG100" i="2"/>
  <c r="AO100" i="2"/>
  <c r="AW100" i="2"/>
  <c r="BE100" i="2"/>
  <c r="BM100" i="2"/>
  <c r="BU100" i="2"/>
  <c r="CC100" i="2"/>
  <c r="CK100" i="2"/>
  <c r="CR100" i="2"/>
  <c r="CT100" i="2"/>
  <c r="CU100" i="2"/>
  <c r="CV100" i="2"/>
  <c r="CW100" i="2"/>
  <c r="E101" i="2"/>
  <c r="F101" i="2"/>
  <c r="G101" i="2"/>
  <c r="H101" i="2"/>
  <c r="J101" i="2" s="1"/>
  <c r="I101" i="2"/>
  <c r="L101" i="2"/>
  <c r="M101" i="2"/>
  <c r="CU101" i="2" s="1"/>
  <c r="N101" i="2"/>
  <c r="O101" i="2"/>
  <c r="P101" i="2"/>
  <c r="Q101" i="2"/>
  <c r="R101" i="2" s="1"/>
  <c r="T101" i="2"/>
  <c r="U101" i="2"/>
  <c r="V101" i="2"/>
  <c r="W101" i="2"/>
  <c r="Y101" i="2" s="1"/>
  <c r="X101" i="2"/>
  <c r="AB101" i="2"/>
  <c r="AC101" i="2"/>
  <c r="AD101" i="2"/>
  <c r="AE101" i="2"/>
  <c r="AF101" i="2"/>
  <c r="AJ101" i="2"/>
  <c r="CT101" i="2" s="1"/>
  <c r="AK101" i="2"/>
  <c r="AL101" i="2"/>
  <c r="AM101" i="2"/>
  <c r="AN101" i="2"/>
  <c r="AR101" i="2"/>
  <c r="AS101" i="2"/>
  <c r="AT101" i="2"/>
  <c r="AU101" i="2"/>
  <c r="AW101" i="2" s="1"/>
  <c r="AV101" i="2"/>
  <c r="AZ101" i="2"/>
  <c r="BA101" i="2"/>
  <c r="BB101" i="2"/>
  <c r="BC101" i="2"/>
  <c r="BD101" i="2"/>
  <c r="BE101" i="2"/>
  <c r="BH101" i="2"/>
  <c r="BI101" i="2"/>
  <c r="BJ101" i="2"/>
  <c r="BK101" i="2"/>
  <c r="BM101" i="2" s="1"/>
  <c r="BL101" i="2"/>
  <c r="BP101" i="2"/>
  <c r="BR101" i="2"/>
  <c r="BT101" i="2"/>
  <c r="BU101" i="2"/>
  <c r="BX101" i="2"/>
  <c r="BX91" i="2" s="1"/>
  <c r="BX78" i="2" s="1"/>
  <c r="BY101" i="2"/>
  <c r="BZ101" i="2"/>
  <c r="CB101" i="2"/>
  <c r="CC101" i="2"/>
  <c r="CF101" i="2"/>
  <c r="CH101" i="2"/>
  <c r="CH91" i="2" s="1"/>
  <c r="CH78" i="2" s="1"/>
  <c r="CJ101" i="2"/>
  <c r="CK101" i="2"/>
  <c r="CM101" i="2"/>
  <c r="CO101" i="2"/>
  <c r="CO91" i="2" s="1"/>
  <c r="CQ101" i="2"/>
  <c r="CR101" i="2"/>
  <c r="CX101" i="2"/>
  <c r="J102" i="2"/>
  <c r="Q102" i="2"/>
  <c r="R102" i="2" s="1"/>
  <c r="Y102" i="2"/>
  <c r="AG102" i="2"/>
  <c r="AO102" i="2"/>
  <c r="AW102" i="2"/>
  <c r="BE102" i="2"/>
  <c r="BM102" i="2"/>
  <c r="BU102" i="2"/>
  <c r="CC102" i="2"/>
  <c r="CK102" i="2"/>
  <c r="CR102" i="2"/>
  <c r="CT102" i="2"/>
  <c r="CU102" i="2"/>
  <c r="CV102" i="2"/>
  <c r="CW102" i="2"/>
  <c r="CY102" i="2" s="1"/>
  <c r="J103" i="2"/>
  <c r="Q103" i="2"/>
  <c r="Y103" i="2"/>
  <c r="AG103" i="2"/>
  <c r="AO103" i="2"/>
  <c r="AW103" i="2"/>
  <c r="BE103" i="2"/>
  <c r="BM103" i="2"/>
  <c r="BU103" i="2"/>
  <c r="CC103" i="2"/>
  <c r="CK103" i="2"/>
  <c r="CR103" i="2"/>
  <c r="CT103" i="2"/>
  <c r="CU103" i="2"/>
  <c r="CV103" i="2"/>
  <c r="CW103" i="2"/>
  <c r="CY103" i="2"/>
  <c r="J104" i="2"/>
  <c r="Q104" i="2"/>
  <c r="R104" i="2" s="1"/>
  <c r="Y104" i="2"/>
  <c r="AG104" i="2"/>
  <c r="AO104" i="2"/>
  <c r="AW104" i="2"/>
  <c r="BE104" i="2"/>
  <c r="BM104" i="2"/>
  <c r="BU104" i="2"/>
  <c r="CC104" i="2"/>
  <c r="CK104" i="2"/>
  <c r="CR104" i="2"/>
  <c r="CT104" i="2"/>
  <c r="CU104" i="2"/>
  <c r="CY104" i="2" s="1"/>
  <c r="CV104" i="2"/>
  <c r="CW104" i="2"/>
  <c r="J105" i="2"/>
  <c r="Q105" i="2"/>
  <c r="Y105" i="2"/>
  <c r="AG105" i="2"/>
  <c r="AO105" i="2"/>
  <c r="AW105" i="2"/>
  <c r="BE105" i="2"/>
  <c r="BM105" i="2"/>
  <c r="BU105" i="2"/>
  <c r="CC105" i="2"/>
  <c r="CK105" i="2"/>
  <c r="CR105" i="2"/>
  <c r="CT105" i="2"/>
  <c r="CU105" i="2"/>
  <c r="CV105" i="2"/>
  <c r="CW105" i="2"/>
  <c r="CY105" i="2"/>
  <c r="I106" i="2"/>
  <c r="J106" i="2"/>
  <c r="P106" i="2"/>
  <c r="Q106" i="2"/>
  <c r="R106" i="2" s="1"/>
  <c r="Z106" i="2" s="1"/>
  <c r="X106" i="2"/>
  <c r="Y106" i="2"/>
  <c r="AF106" i="2"/>
  <c r="AG106" i="2"/>
  <c r="AN106" i="2"/>
  <c r="AO106" i="2"/>
  <c r="AV106" i="2"/>
  <c r="AW106" i="2"/>
  <c r="BD106" i="2"/>
  <c r="BE106" i="2"/>
  <c r="BL106" i="2"/>
  <c r="BM106" i="2"/>
  <c r="BS106" i="2"/>
  <c r="BU106" i="2" s="1"/>
  <c r="BT106" i="2"/>
  <c r="CB106" i="2"/>
  <c r="CJ106" i="2"/>
  <c r="CK106" i="2"/>
  <c r="CQ106" i="2"/>
  <c r="CR106" i="2"/>
  <c r="CT106" i="2"/>
  <c r="CU106" i="2"/>
  <c r="CV106" i="2"/>
  <c r="CX106" i="2"/>
  <c r="I107" i="2"/>
  <c r="J107" i="2"/>
  <c r="P107" i="2"/>
  <c r="Q107" i="2"/>
  <c r="X107" i="2"/>
  <c r="Y107" i="2"/>
  <c r="AF107" i="2"/>
  <c r="AG107" i="2"/>
  <c r="AN107" i="2"/>
  <c r="AO107" i="2"/>
  <c r="AV107" i="2"/>
  <c r="AW107" i="2"/>
  <c r="BD107" i="2"/>
  <c r="BE107" i="2"/>
  <c r="BL107" i="2"/>
  <c r="BM107" i="2"/>
  <c r="BT107" i="2"/>
  <c r="BU107" i="2"/>
  <c r="CB107" i="2"/>
  <c r="CC107" i="2"/>
  <c r="CJ107" i="2"/>
  <c r="CK107" i="2"/>
  <c r="CQ107" i="2"/>
  <c r="CR107" i="2"/>
  <c r="CT107" i="2"/>
  <c r="CX107" i="2" s="1"/>
  <c r="CU107" i="2"/>
  <c r="CY107" i="2" s="1"/>
  <c r="CW107" i="2"/>
  <c r="BN108" i="2"/>
  <c r="BS109" i="2"/>
  <c r="BX109" i="2"/>
  <c r="CG109" i="2"/>
  <c r="CH109" i="2"/>
  <c r="CI109" i="2"/>
  <c r="CN109" i="2"/>
  <c r="CP109" i="2"/>
  <c r="BU110" i="2"/>
  <c r="CK110" i="2"/>
  <c r="CR110" i="2"/>
  <c r="E111" i="2"/>
  <c r="F111" i="2"/>
  <c r="F110" i="2" s="1"/>
  <c r="G111" i="2"/>
  <c r="G110" i="2" s="1"/>
  <c r="H111" i="2"/>
  <c r="H110" i="2" s="1"/>
  <c r="I111" i="2"/>
  <c r="L111" i="2"/>
  <c r="L110" i="2" s="1"/>
  <c r="M111" i="2"/>
  <c r="M110" i="2" s="1"/>
  <c r="N111" i="2"/>
  <c r="P111" i="2" s="1"/>
  <c r="O111" i="2"/>
  <c r="T111" i="2"/>
  <c r="T110" i="2" s="1"/>
  <c r="U111" i="2"/>
  <c r="U110" i="2" s="1"/>
  <c r="V111" i="2"/>
  <c r="V110" i="2" s="1"/>
  <c r="W111" i="2"/>
  <c r="AB111" i="2"/>
  <c r="AB110" i="2" s="1"/>
  <c r="AF110" i="2" s="1"/>
  <c r="AC111" i="2"/>
  <c r="AC110" i="2" s="1"/>
  <c r="AD111" i="2"/>
  <c r="AD110" i="2" s="1"/>
  <c r="AE111" i="2"/>
  <c r="AE110" i="2" s="1"/>
  <c r="AF111" i="2"/>
  <c r="AG111" i="2"/>
  <c r="AJ111" i="2"/>
  <c r="AJ110" i="2" s="1"/>
  <c r="AK111" i="2"/>
  <c r="AL111" i="2"/>
  <c r="AN111" i="2" s="1"/>
  <c r="AM111" i="2"/>
  <c r="AM110" i="2" s="1"/>
  <c r="AO111" i="2"/>
  <c r="AR111" i="2"/>
  <c r="AR110" i="2" s="1"/>
  <c r="AS111" i="2"/>
  <c r="AS110" i="2" s="1"/>
  <c r="AW110" i="2" s="1"/>
  <c r="AT111" i="2"/>
  <c r="AV111" i="2" s="1"/>
  <c r="AU111" i="2"/>
  <c r="AU110" i="2" s="1"/>
  <c r="AZ111" i="2"/>
  <c r="AZ110" i="2" s="1"/>
  <c r="BD110" i="2" s="1"/>
  <c r="BA111" i="2"/>
  <c r="BA110" i="2" s="1"/>
  <c r="BB111" i="2"/>
  <c r="BB110" i="2" s="1"/>
  <c r="BC111" i="2"/>
  <c r="BE111" i="2" s="1"/>
  <c r="BH111" i="2"/>
  <c r="BH110" i="2" s="1"/>
  <c r="BL110" i="2" s="1"/>
  <c r="BI111" i="2"/>
  <c r="BI110" i="2" s="1"/>
  <c r="BJ111" i="2"/>
  <c r="BJ110" i="2" s="1"/>
  <c r="BK111" i="2"/>
  <c r="BK110" i="2" s="1"/>
  <c r="BL111" i="2"/>
  <c r="BP111" i="2"/>
  <c r="BP110" i="2" s="1"/>
  <c r="BR111" i="2"/>
  <c r="BR110" i="2" s="1"/>
  <c r="BU111" i="2"/>
  <c r="BX111" i="2"/>
  <c r="BX110" i="2" s="1"/>
  <c r="BY111" i="2"/>
  <c r="BY110" i="2" s="1"/>
  <c r="CC110" i="2" s="1"/>
  <c r="BZ111" i="2"/>
  <c r="BZ110" i="2" s="1"/>
  <c r="CF111" i="2"/>
  <c r="CF110" i="2" s="1"/>
  <c r="CH111" i="2"/>
  <c r="CH110" i="2" s="1"/>
  <c r="CH121" i="2" s="1"/>
  <c r="CK111" i="2"/>
  <c r="CM111" i="2"/>
  <c r="CM110" i="2" s="1"/>
  <c r="CO111" i="2"/>
  <c r="CO110" i="2" s="1"/>
  <c r="CR111" i="2"/>
  <c r="CV111" i="2"/>
  <c r="I112" i="2"/>
  <c r="J112" i="2"/>
  <c r="P112" i="2"/>
  <c r="Q112" i="2"/>
  <c r="R112" i="2" s="1"/>
  <c r="Z112" i="2" s="1"/>
  <c r="X112" i="2"/>
  <c r="Y112" i="2"/>
  <c r="AF112" i="2"/>
  <c r="AG112" i="2"/>
  <c r="AN112" i="2"/>
  <c r="AO112" i="2"/>
  <c r="AV112" i="2"/>
  <c r="AW112" i="2"/>
  <c r="BD112" i="2"/>
  <c r="BE112" i="2"/>
  <c r="BL112" i="2"/>
  <c r="BM112" i="2"/>
  <c r="BT112" i="2"/>
  <c r="BU112" i="2"/>
  <c r="CB112" i="2"/>
  <c r="CC112" i="2"/>
  <c r="CJ112" i="2"/>
  <c r="CK112" i="2"/>
  <c r="CQ112" i="2"/>
  <c r="CR112" i="2"/>
  <c r="CT112" i="2"/>
  <c r="CU112" i="2"/>
  <c r="CV112" i="2"/>
  <c r="CW112" i="2"/>
  <c r="CY112" i="2" s="1"/>
  <c r="I113" i="2"/>
  <c r="J113" i="2"/>
  <c r="P113" i="2"/>
  <c r="CX113" i="2" s="1"/>
  <c r="Q113" i="2"/>
  <c r="X113" i="2"/>
  <c r="Y113" i="2"/>
  <c r="AF113" i="2"/>
  <c r="AG113" i="2"/>
  <c r="AN113" i="2"/>
  <c r="AO113" i="2"/>
  <c r="AV113" i="2"/>
  <c r="AW113" i="2"/>
  <c r="BD113" i="2"/>
  <c r="BE113" i="2"/>
  <c r="BL113" i="2"/>
  <c r="BM113" i="2"/>
  <c r="BT113" i="2"/>
  <c r="BU113" i="2"/>
  <c r="CB113" i="2"/>
  <c r="CC113" i="2"/>
  <c r="CJ113" i="2"/>
  <c r="CK113" i="2"/>
  <c r="CQ113" i="2"/>
  <c r="CR113" i="2"/>
  <c r="CT113" i="2"/>
  <c r="CU113" i="2"/>
  <c r="CV113" i="2"/>
  <c r="CW113" i="2"/>
  <c r="CY113" i="2" s="1"/>
  <c r="I114" i="2"/>
  <c r="J114" i="2"/>
  <c r="P114" i="2"/>
  <c r="Q114" i="2"/>
  <c r="X114" i="2"/>
  <c r="Y114" i="2"/>
  <c r="AF114" i="2"/>
  <c r="AG114" i="2"/>
  <c r="AN114" i="2"/>
  <c r="AO114" i="2"/>
  <c r="AV114" i="2"/>
  <c r="AW114" i="2"/>
  <c r="BD114" i="2"/>
  <c r="BE114" i="2"/>
  <c r="BL114" i="2"/>
  <c r="BM114" i="2"/>
  <c r="BT114" i="2"/>
  <c r="BU114" i="2"/>
  <c r="CB114" i="2"/>
  <c r="CC114" i="2"/>
  <c r="CJ114" i="2"/>
  <c r="CK114" i="2"/>
  <c r="CQ114" i="2"/>
  <c r="CR114" i="2"/>
  <c r="CT114" i="2"/>
  <c r="CU114" i="2"/>
  <c r="CV114" i="2"/>
  <c r="CW114" i="2"/>
  <c r="CY114" i="2" s="1"/>
  <c r="I115" i="2"/>
  <c r="J115" i="2"/>
  <c r="P115" i="2"/>
  <c r="Q115" i="2"/>
  <c r="X115" i="2"/>
  <c r="Y115" i="2"/>
  <c r="AF115" i="2"/>
  <c r="AG115" i="2"/>
  <c r="AN115" i="2"/>
  <c r="AO115" i="2"/>
  <c r="AV115" i="2"/>
  <c r="AW115" i="2"/>
  <c r="BD115" i="2"/>
  <c r="BE115" i="2"/>
  <c r="BL115" i="2"/>
  <c r="BM115" i="2"/>
  <c r="BT115" i="2"/>
  <c r="BU115" i="2"/>
  <c r="CB115" i="2"/>
  <c r="CC115" i="2"/>
  <c r="CJ115" i="2"/>
  <c r="CK115" i="2"/>
  <c r="CQ115" i="2"/>
  <c r="CR115" i="2"/>
  <c r="CT115" i="2"/>
  <c r="CU115" i="2"/>
  <c r="CV115" i="2"/>
  <c r="CW115" i="2"/>
  <c r="CY115" i="2"/>
  <c r="I116" i="2"/>
  <c r="J116" i="2"/>
  <c r="P116" i="2"/>
  <c r="Q116" i="2"/>
  <c r="R116" i="2" s="1"/>
  <c r="Z116" i="2" s="1"/>
  <c r="X116" i="2"/>
  <c r="Y116" i="2"/>
  <c r="AF116" i="2"/>
  <c r="AG116" i="2"/>
  <c r="AN116" i="2"/>
  <c r="AO116" i="2"/>
  <c r="AV116" i="2"/>
  <c r="AW116" i="2"/>
  <c r="BD116" i="2"/>
  <c r="BE116" i="2"/>
  <c r="BL116" i="2"/>
  <c r="BM116" i="2"/>
  <c r="BT116" i="2"/>
  <c r="BU116" i="2"/>
  <c r="CB116" i="2"/>
  <c r="CC116" i="2"/>
  <c r="CJ116" i="2"/>
  <c r="CK116" i="2"/>
  <c r="CQ116" i="2"/>
  <c r="CR116" i="2"/>
  <c r="CT116" i="2"/>
  <c r="CU116" i="2"/>
  <c r="CV116" i="2"/>
  <c r="CW116" i="2"/>
  <c r="CY116" i="2" s="1"/>
  <c r="I117" i="2"/>
  <c r="J117" i="2"/>
  <c r="P117" i="2"/>
  <c r="CX117" i="2" s="1"/>
  <c r="Q117" i="2"/>
  <c r="X117" i="2"/>
  <c r="Y117" i="2"/>
  <c r="AF117" i="2"/>
  <c r="AG117" i="2"/>
  <c r="AN117" i="2"/>
  <c r="AO117" i="2"/>
  <c r="AV117" i="2"/>
  <c r="AW117" i="2"/>
  <c r="BD117" i="2"/>
  <c r="BE117" i="2"/>
  <c r="BL117" i="2"/>
  <c r="BM117" i="2"/>
  <c r="BT117" i="2"/>
  <c r="BU117" i="2"/>
  <c r="CB117" i="2"/>
  <c r="CC117" i="2"/>
  <c r="CJ117" i="2"/>
  <c r="CK117" i="2"/>
  <c r="CQ117" i="2"/>
  <c r="CR117" i="2"/>
  <c r="CT117" i="2"/>
  <c r="CU117" i="2"/>
  <c r="CV117" i="2"/>
  <c r="CW117" i="2"/>
  <c r="CY117" i="2" s="1"/>
  <c r="I118" i="2"/>
  <c r="J118" i="2"/>
  <c r="P118" i="2"/>
  <c r="Q118" i="2"/>
  <c r="X118" i="2"/>
  <c r="Y118" i="2"/>
  <c r="AF118" i="2"/>
  <c r="AG118" i="2"/>
  <c r="AN118" i="2"/>
  <c r="AO118" i="2"/>
  <c r="AV118" i="2"/>
  <c r="AW118" i="2"/>
  <c r="BD118" i="2"/>
  <c r="BE118" i="2"/>
  <c r="BL118" i="2"/>
  <c r="BM118" i="2"/>
  <c r="BT118" i="2"/>
  <c r="BU118" i="2"/>
  <c r="CB118" i="2"/>
  <c r="CC118" i="2"/>
  <c r="CJ118" i="2"/>
  <c r="CK118" i="2"/>
  <c r="CQ118" i="2"/>
  <c r="CR118" i="2"/>
  <c r="CT118" i="2"/>
  <c r="CU118" i="2"/>
  <c r="CV118" i="2"/>
  <c r="CW118" i="2"/>
  <c r="CY118" i="2"/>
  <c r="I119" i="2"/>
  <c r="J119" i="2"/>
  <c r="P119" i="2"/>
  <c r="Q119" i="2"/>
  <c r="R119" i="2" s="1"/>
  <c r="Z119" i="2" s="1"/>
  <c r="X119" i="2"/>
  <c r="Y119" i="2"/>
  <c r="AF119" i="2"/>
  <c r="AG119" i="2"/>
  <c r="AH119" i="2" s="1"/>
  <c r="AP119" i="2" s="1"/>
  <c r="AN119" i="2"/>
  <c r="AO119" i="2"/>
  <c r="AV119" i="2"/>
  <c r="AW119" i="2"/>
  <c r="AX119" i="2" s="1"/>
  <c r="BF119" i="2" s="1"/>
  <c r="BD119" i="2"/>
  <c r="BE119" i="2"/>
  <c r="BL119" i="2"/>
  <c r="BM119" i="2"/>
  <c r="BN119" i="2" s="1"/>
  <c r="BV119" i="2" s="1"/>
  <c r="BT119" i="2"/>
  <c r="BU119" i="2"/>
  <c r="CB119" i="2"/>
  <c r="CC119" i="2"/>
  <c r="CD119" i="2" s="1"/>
  <c r="CJ119" i="2"/>
  <c r="CK119" i="2"/>
  <c r="CQ119" i="2"/>
  <c r="CR119" i="2"/>
  <c r="CT119" i="2"/>
  <c r="CU119" i="2"/>
  <c r="CV119" i="2"/>
  <c r="CW119" i="2"/>
  <c r="CY119" i="2" s="1"/>
  <c r="I120" i="2"/>
  <c r="J120" i="2"/>
  <c r="P120" i="2"/>
  <c r="Q120" i="2"/>
  <c r="R120" i="2" s="1"/>
  <c r="X120" i="2"/>
  <c r="Y120" i="2"/>
  <c r="AF120" i="2"/>
  <c r="AG120" i="2"/>
  <c r="AN120" i="2"/>
  <c r="AO120" i="2"/>
  <c r="AV120" i="2"/>
  <c r="AW120" i="2"/>
  <c r="BD120" i="2"/>
  <c r="BE120" i="2"/>
  <c r="BL120" i="2"/>
  <c r="BM120" i="2"/>
  <c r="BT120" i="2"/>
  <c r="BU120" i="2"/>
  <c r="CB120" i="2"/>
  <c r="CC120" i="2"/>
  <c r="CJ120" i="2"/>
  <c r="CK120" i="2"/>
  <c r="CQ120" i="2"/>
  <c r="CR120" i="2"/>
  <c r="CT120" i="2"/>
  <c r="CU120" i="2"/>
  <c r="CV120" i="2"/>
  <c r="CW120" i="2"/>
  <c r="CY120" i="2" s="1"/>
  <c r="BS121" i="2"/>
  <c r="CG121" i="2"/>
  <c r="CI121" i="2"/>
  <c r="CN121" i="2"/>
  <c r="CP121" i="2"/>
  <c r="H128" i="2"/>
  <c r="Q128" i="2"/>
  <c r="AL128" i="2"/>
  <c r="BB128" i="2"/>
  <c r="BR128" i="2"/>
  <c r="CM128" i="2"/>
  <c r="CQ128" i="2"/>
  <c r="R129" i="2"/>
  <c r="Z129" i="2" s="1"/>
  <c r="AH129" i="2" s="1"/>
  <c r="AP129" i="2" s="1"/>
  <c r="AX129" i="2" s="1"/>
  <c r="BF129" i="2" s="1"/>
  <c r="BN129" i="2" s="1"/>
  <c r="BV129" i="2" s="1"/>
  <c r="CD129" i="2" s="1"/>
  <c r="CT129" i="2"/>
  <c r="CU129" i="2"/>
  <c r="CV129" i="2"/>
  <c r="CX129" i="2" s="1"/>
  <c r="CW129" i="2"/>
  <c r="R130" i="2"/>
  <c r="Z130" i="2"/>
  <c r="AH130" i="2" s="1"/>
  <c r="AP130" i="2" s="1"/>
  <c r="AX130" i="2" s="1"/>
  <c r="BF130" i="2" s="1"/>
  <c r="BN130" i="2" s="1"/>
  <c r="BV130" i="2" s="1"/>
  <c r="CD130" i="2" s="1"/>
  <c r="CT130" i="2"/>
  <c r="CU130" i="2"/>
  <c r="CY130" i="2" s="1"/>
  <c r="CV130" i="2"/>
  <c r="CX130" i="2" s="1"/>
  <c r="CW130" i="2"/>
  <c r="E131" i="2"/>
  <c r="E128" i="2" s="1"/>
  <c r="F131" i="2"/>
  <c r="F128" i="2" s="1"/>
  <c r="G131" i="2"/>
  <c r="H131" i="2"/>
  <c r="I131" i="2"/>
  <c r="I128" i="2" s="1"/>
  <c r="J131" i="2"/>
  <c r="J128" i="2" s="1"/>
  <c r="L131" i="2"/>
  <c r="L128" i="2" s="1"/>
  <c r="M131" i="2"/>
  <c r="M128" i="2" s="1"/>
  <c r="N131" i="2"/>
  <c r="N128" i="2" s="1"/>
  <c r="O131" i="2"/>
  <c r="O128" i="2" s="1"/>
  <c r="P131" i="2"/>
  <c r="P128" i="2" s="1"/>
  <c r="Q131" i="2"/>
  <c r="T131" i="2"/>
  <c r="T128" i="2" s="1"/>
  <c r="U131" i="2"/>
  <c r="U128" i="2" s="1"/>
  <c r="V131" i="2"/>
  <c r="V128" i="2" s="1"/>
  <c r="W131" i="2"/>
  <c r="W128" i="2" s="1"/>
  <c r="X131" i="2"/>
  <c r="X128" i="2" s="1"/>
  <c r="Y131" i="2"/>
  <c r="AB131" i="2"/>
  <c r="AB128" i="2" s="1"/>
  <c r="AC131" i="2"/>
  <c r="AC128" i="2" s="1"/>
  <c r="AD131" i="2"/>
  <c r="AD128" i="2" s="1"/>
  <c r="AE131" i="2"/>
  <c r="AE128" i="2" s="1"/>
  <c r="AF131" i="2"/>
  <c r="AF128" i="2" s="1"/>
  <c r="AG131" i="2"/>
  <c r="AG128" i="2" s="1"/>
  <c r="AJ131" i="2"/>
  <c r="AJ128" i="2" s="1"/>
  <c r="AK131" i="2"/>
  <c r="AK128" i="2" s="1"/>
  <c r="AL131" i="2"/>
  <c r="AM131" i="2"/>
  <c r="AN131" i="2"/>
  <c r="AN128" i="2" s="1"/>
  <c r="AN127" i="2" s="1"/>
  <c r="AO131" i="2"/>
  <c r="AO128" i="2" s="1"/>
  <c r="AR131" i="2"/>
  <c r="AR128" i="2" s="1"/>
  <c r="AS131" i="2"/>
  <c r="AS128" i="2" s="1"/>
  <c r="AS127" i="2" s="1"/>
  <c r="AT131" i="2"/>
  <c r="AT128" i="2" s="1"/>
  <c r="AU131" i="2"/>
  <c r="AU128" i="2" s="1"/>
  <c r="AV131" i="2"/>
  <c r="AV128" i="2" s="1"/>
  <c r="AW131" i="2"/>
  <c r="AW128" i="2" s="1"/>
  <c r="AW127" i="2" s="1"/>
  <c r="AZ131" i="2"/>
  <c r="AZ128" i="2" s="1"/>
  <c r="BA131" i="2"/>
  <c r="BA128" i="2" s="1"/>
  <c r="BB131" i="2"/>
  <c r="BC131" i="2"/>
  <c r="BC128" i="2" s="1"/>
  <c r="BD131" i="2"/>
  <c r="BD128" i="2" s="1"/>
  <c r="BE131" i="2"/>
  <c r="BH131" i="2"/>
  <c r="BH128" i="2" s="1"/>
  <c r="BI131" i="2"/>
  <c r="BI128" i="2" s="1"/>
  <c r="BJ131" i="2"/>
  <c r="BJ128" i="2" s="1"/>
  <c r="BK131" i="2"/>
  <c r="BK128" i="2" s="1"/>
  <c r="BL131" i="2"/>
  <c r="BL128" i="2" s="1"/>
  <c r="BM131" i="2"/>
  <c r="BM128" i="2" s="1"/>
  <c r="BP131" i="2"/>
  <c r="BP128" i="2" s="1"/>
  <c r="BQ131" i="2"/>
  <c r="BQ128" i="2" s="1"/>
  <c r="BR131" i="2"/>
  <c r="BS131" i="2"/>
  <c r="BS128" i="2" s="1"/>
  <c r="BT131" i="2"/>
  <c r="BT128" i="2" s="1"/>
  <c r="BU131" i="2"/>
  <c r="BU128" i="2" s="1"/>
  <c r="BX131" i="2"/>
  <c r="BX128" i="2" s="1"/>
  <c r="BY131" i="2"/>
  <c r="BY128" i="2" s="1"/>
  <c r="BY127" i="2" s="1"/>
  <c r="BZ131" i="2"/>
  <c r="BZ128" i="2" s="1"/>
  <c r="CA131" i="2"/>
  <c r="CA128" i="2" s="1"/>
  <c r="CB131" i="2"/>
  <c r="CB128" i="2" s="1"/>
  <c r="CC131" i="2"/>
  <c r="CC128" i="2" s="1"/>
  <c r="CC127" i="2" s="1"/>
  <c r="CF131" i="2"/>
  <c r="CF128" i="2" s="1"/>
  <c r="CG131" i="2"/>
  <c r="CG128" i="2" s="1"/>
  <c r="CH131" i="2"/>
  <c r="CH128" i="2" s="1"/>
  <c r="CI131" i="2"/>
  <c r="CI128" i="2" s="1"/>
  <c r="CJ131" i="2"/>
  <c r="CJ128" i="2" s="1"/>
  <c r="CK131" i="2"/>
  <c r="CK128" i="2" s="1"/>
  <c r="CM131" i="2"/>
  <c r="CN131" i="2"/>
  <c r="CN128" i="2" s="1"/>
  <c r="CO131" i="2"/>
  <c r="CO128" i="2" s="1"/>
  <c r="CP131" i="2"/>
  <c r="CP128" i="2" s="1"/>
  <c r="CQ131" i="2"/>
  <c r="CR131" i="2"/>
  <c r="CR128" i="2" s="1"/>
  <c r="R132" i="2"/>
  <c r="Z132" i="2" s="1"/>
  <c r="AH132" i="2" s="1"/>
  <c r="AP132" i="2" s="1"/>
  <c r="AX132" i="2" s="1"/>
  <c r="BF132" i="2" s="1"/>
  <c r="BN132" i="2" s="1"/>
  <c r="BV132" i="2" s="1"/>
  <c r="CD132" i="2" s="1"/>
  <c r="CT132" i="2"/>
  <c r="CU132" i="2"/>
  <c r="CV132" i="2"/>
  <c r="CX132" i="2" s="1"/>
  <c r="CW132" i="2"/>
  <c r="R133" i="2"/>
  <c r="Z133" i="2" s="1"/>
  <c r="AH133" i="2" s="1"/>
  <c r="AP133" i="2" s="1"/>
  <c r="AX133" i="2" s="1"/>
  <c r="BF133" i="2" s="1"/>
  <c r="BN133" i="2" s="1"/>
  <c r="BV133" i="2" s="1"/>
  <c r="CD133" i="2" s="1"/>
  <c r="CT133" i="2"/>
  <c r="CU133" i="2"/>
  <c r="CV133" i="2"/>
  <c r="CW133" i="2"/>
  <c r="CX133" i="2"/>
  <c r="R134" i="2"/>
  <c r="Z134" i="2" s="1"/>
  <c r="AH134" i="2" s="1"/>
  <c r="AP134" i="2" s="1"/>
  <c r="AX134" i="2" s="1"/>
  <c r="BF134" i="2" s="1"/>
  <c r="BN134" i="2" s="1"/>
  <c r="BV134" i="2" s="1"/>
  <c r="CD134" i="2" s="1"/>
  <c r="CT134" i="2"/>
  <c r="CU134" i="2"/>
  <c r="CV134" i="2"/>
  <c r="CX134" i="2" s="1"/>
  <c r="CW134" i="2"/>
  <c r="CY134" i="2"/>
  <c r="R135" i="2"/>
  <c r="Z135" i="2" s="1"/>
  <c r="AH135" i="2" s="1"/>
  <c r="AP135" i="2" s="1"/>
  <c r="AX135" i="2" s="1"/>
  <c r="BF135" i="2" s="1"/>
  <c r="BN135" i="2" s="1"/>
  <c r="BV135" i="2" s="1"/>
  <c r="CD135" i="2" s="1"/>
  <c r="CT135" i="2"/>
  <c r="CU135" i="2"/>
  <c r="CY135" i="2" s="1"/>
  <c r="CV135" i="2"/>
  <c r="CX135" i="2" s="1"/>
  <c r="CW135" i="2"/>
  <c r="H136" i="2"/>
  <c r="M136" i="2"/>
  <c r="Q136" i="2"/>
  <c r="R136" i="2" s="1"/>
  <c r="AN136" i="2"/>
  <c r="AW136" i="2"/>
  <c r="BY136" i="2"/>
  <c r="CC136" i="2"/>
  <c r="R137" i="2"/>
  <c r="Z137" i="2" s="1"/>
  <c r="AH137" i="2" s="1"/>
  <c r="AP137" i="2" s="1"/>
  <c r="AX137" i="2" s="1"/>
  <c r="BF137" i="2" s="1"/>
  <c r="BN137" i="2" s="1"/>
  <c r="BV137" i="2" s="1"/>
  <c r="CD137" i="2" s="1"/>
  <c r="CT137" i="2"/>
  <c r="CU137" i="2"/>
  <c r="CV137" i="2"/>
  <c r="CX137" i="2" s="1"/>
  <c r="CW137" i="2"/>
  <c r="CY137" i="2" s="1"/>
  <c r="R138" i="2"/>
  <c r="Z138" i="2"/>
  <c r="AH138" i="2" s="1"/>
  <c r="AP138" i="2" s="1"/>
  <c r="AX138" i="2" s="1"/>
  <c r="BF138" i="2" s="1"/>
  <c r="BN138" i="2" s="1"/>
  <c r="BV138" i="2" s="1"/>
  <c r="CD138" i="2" s="1"/>
  <c r="CT138" i="2"/>
  <c r="CU138" i="2"/>
  <c r="CV138" i="2"/>
  <c r="CW138" i="2"/>
  <c r="CY138" i="2" s="1"/>
  <c r="CX138" i="2"/>
  <c r="E139" i="2"/>
  <c r="E136" i="2" s="1"/>
  <c r="F139" i="2"/>
  <c r="F136" i="2" s="1"/>
  <c r="G139" i="2"/>
  <c r="H139" i="2"/>
  <c r="I139" i="2"/>
  <c r="I136" i="2" s="1"/>
  <c r="J139" i="2"/>
  <c r="J136" i="2" s="1"/>
  <c r="L139" i="2"/>
  <c r="L136" i="2" s="1"/>
  <c r="M139" i="2"/>
  <c r="N139" i="2"/>
  <c r="N136" i="2" s="1"/>
  <c r="O139" i="2"/>
  <c r="O136" i="2" s="1"/>
  <c r="P139" i="2"/>
  <c r="P136" i="2" s="1"/>
  <c r="Q139" i="2"/>
  <c r="T139" i="2"/>
  <c r="T136" i="2" s="1"/>
  <c r="U139" i="2"/>
  <c r="U136" i="2" s="1"/>
  <c r="V139" i="2"/>
  <c r="V136" i="2" s="1"/>
  <c r="W139" i="2"/>
  <c r="W136" i="2" s="1"/>
  <c r="X139" i="2"/>
  <c r="X136" i="2" s="1"/>
  <c r="Y139" i="2"/>
  <c r="AB139" i="2"/>
  <c r="AB136" i="2" s="1"/>
  <c r="AC139" i="2"/>
  <c r="AC136" i="2" s="1"/>
  <c r="AD139" i="2"/>
  <c r="AD136" i="2" s="1"/>
  <c r="AE139" i="2"/>
  <c r="AE136" i="2" s="1"/>
  <c r="AF139" i="2"/>
  <c r="AF136" i="2" s="1"/>
  <c r="AG139" i="2"/>
  <c r="AG136" i="2" s="1"/>
  <c r="AJ139" i="2"/>
  <c r="AJ136" i="2" s="1"/>
  <c r="AK139" i="2"/>
  <c r="AK136" i="2" s="1"/>
  <c r="AL139" i="2"/>
  <c r="AL136" i="2" s="1"/>
  <c r="AM139" i="2"/>
  <c r="AN139" i="2"/>
  <c r="AO139" i="2"/>
  <c r="AO136" i="2" s="1"/>
  <c r="AR139" i="2"/>
  <c r="AR136" i="2" s="1"/>
  <c r="AS139" i="2"/>
  <c r="AS136" i="2" s="1"/>
  <c r="AT139" i="2"/>
  <c r="AT136" i="2" s="1"/>
  <c r="AU139" i="2"/>
  <c r="AU136" i="2" s="1"/>
  <c r="AV139" i="2"/>
  <c r="AV136" i="2" s="1"/>
  <c r="AW139" i="2"/>
  <c r="AZ139" i="2"/>
  <c r="AZ136" i="2" s="1"/>
  <c r="BA139" i="2"/>
  <c r="BA136" i="2" s="1"/>
  <c r="BB139" i="2"/>
  <c r="BB136" i="2" s="1"/>
  <c r="BC139" i="2"/>
  <c r="BC136" i="2" s="1"/>
  <c r="BD139" i="2"/>
  <c r="BD136" i="2" s="1"/>
  <c r="BE139" i="2"/>
  <c r="BH139" i="2"/>
  <c r="BH136" i="2" s="1"/>
  <c r="BI139" i="2"/>
  <c r="BI136" i="2" s="1"/>
  <c r="BJ139" i="2"/>
  <c r="BJ136" i="2" s="1"/>
  <c r="BK139" i="2"/>
  <c r="BK136" i="2" s="1"/>
  <c r="BL139" i="2"/>
  <c r="BL136" i="2" s="1"/>
  <c r="BM139" i="2"/>
  <c r="BM136" i="2" s="1"/>
  <c r="BP139" i="2"/>
  <c r="BP136" i="2" s="1"/>
  <c r="BQ139" i="2"/>
  <c r="BQ136" i="2" s="1"/>
  <c r="BR139" i="2"/>
  <c r="BR136" i="2" s="1"/>
  <c r="BS139" i="2"/>
  <c r="BS136" i="2" s="1"/>
  <c r="BT139" i="2"/>
  <c r="BT136" i="2" s="1"/>
  <c r="BU139" i="2"/>
  <c r="BU136" i="2" s="1"/>
  <c r="BX139" i="2"/>
  <c r="BX136" i="2" s="1"/>
  <c r="BY139" i="2"/>
  <c r="BZ139" i="2"/>
  <c r="BZ136" i="2" s="1"/>
  <c r="CA139" i="2"/>
  <c r="CA136" i="2" s="1"/>
  <c r="CB139" i="2"/>
  <c r="CB136" i="2" s="1"/>
  <c r="CC139" i="2"/>
  <c r="CF139" i="2"/>
  <c r="CF136" i="2" s="1"/>
  <c r="CG139" i="2"/>
  <c r="CG136" i="2" s="1"/>
  <c r="CH139" i="2"/>
  <c r="CH136" i="2" s="1"/>
  <c r="CI139" i="2"/>
  <c r="CI136" i="2" s="1"/>
  <c r="CJ139" i="2"/>
  <c r="CJ136" i="2" s="1"/>
  <c r="CK139" i="2"/>
  <c r="CK136" i="2" s="1"/>
  <c r="CM139" i="2"/>
  <c r="CM136" i="2" s="1"/>
  <c r="CN139" i="2"/>
  <c r="CN136" i="2" s="1"/>
  <c r="CO139" i="2"/>
  <c r="CO136" i="2" s="1"/>
  <c r="CP139" i="2"/>
  <c r="CP136" i="2" s="1"/>
  <c r="CQ139" i="2"/>
  <c r="CQ136" i="2" s="1"/>
  <c r="CR139" i="2"/>
  <c r="CR136" i="2" s="1"/>
  <c r="R140" i="2"/>
  <c r="Z140" i="2"/>
  <c r="AH140" i="2" s="1"/>
  <c r="AP140" i="2" s="1"/>
  <c r="AX140" i="2" s="1"/>
  <c r="BF140" i="2" s="1"/>
  <c r="BN140" i="2" s="1"/>
  <c r="BV140" i="2" s="1"/>
  <c r="CD140" i="2" s="1"/>
  <c r="CT140" i="2"/>
  <c r="CU140" i="2"/>
  <c r="CV140" i="2"/>
  <c r="CX140" i="2" s="1"/>
  <c r="CW140" i="2"/>
  <c r="CY140" i="2" s="1"/>
  <c r="R141" i="2"/>
  <c r="Z141" i="2" s="1"/>
  <c r="AH141" i="2" s="1"/>
  <c r="AP141" i="2" s="1"/>
  <c r="AX141" i="2" s="1"/>
  <c r="BF141" i="2" s="1"/>
  <c r="BN141" i="2" s="1"/>
  <c r="BV141" i="2" s="1"/>
  <c r="CD141" i="2" s="1"/>
  <c r="CT141" i="2"/>
  <c r="CU141" i="2"/>
  <c r="CV141" i="2"/>
  <c r="CX141" i="2" s="1"/>
  <c r="CW141" i="2"/>
  <c r="R142" i="2"/>
  <c r="Z142" i="2"/>
  <c r="AH142" i="2" s="1"/>
  <c r="AP142" i="2" s="1"/>
  <c r="AX142" i="2" s="1"/>
  <c r="BF142" i="2" s="1"/>
  <c r="BN142" i="2" s="1"/>
  <c r="BV142" i="2" s="1"/>
  <c r="CD142" i="2" s="1"/>
  <c r="CT142" i="2"/>
  <c r="CU142" i="2"/>
  <c r="CV142" i="2"/>
  <c r="CX142" i="2" s="1"/>
  <c r="CW142" i="2"/>
  <c r="CY142" i="2" s="1"/>
  <c r="R143" i="2"/>
  <c r="Z143" i="2" s="1"/>
  <c r="AH143" i="2" s="1"/>
  <c r="AP143" i="2" s="1"/>
  <c r="AX143" i="2" s="1"/>
  <c r="BF143" i="2" s="1"/>
  <c r="BN143" i="2" s="1"/>
  <c r="BV143" i="2" s="1"/>
  <c r="CD143" i="2" s="1"/>
  <c r="CT143" i="2"/>
  <c r="CU143" i="2"/>
  <c r="CV143" i="2"/>
  <c r="CW143" i="2"/>
  <c r="CY143" i="2"/>
  <c r="R144" i="2"/>
  <c r="Z144" i="2"/>
  <c r="AH144" i="2" s="1"/>
  <c r="AP144" i="2" s="1"/>
  <c r="AX144" i="2" s="1"/>
  <c r="BF144" i="2" s="1"/>
  <c r="BN144" i="2" s="1"/>
  <c r="BV144" i="2" s="1"/>
  <c r="CD144" i="2" s="1"/>
  <c r="CT144" i="2"/>
  <c r="CU144" i="2"/>
  <c r="CV144" i="2"/>
  <c r="CW144" i="2"/>
  <c r="E145" i="2"/>
  <c r="F145" i="2"/>
  <c r="G145" i="2"/>
  <c r="H145" i="2"/>
  <c r="I145" i="2"/>
  <c r="J145" i="2"/>
  <c r="R145" i="2" s="1"/>
  <c r="L145" i="2"/>
  <c r="M145" i="2"/>
  <c r="N145" i="2"/>
  <c r="O145" i="2"/>
  <c r="P145" i="2"/>
  <c r="Q145" i="2"/>
  <c r="T145" i="2"/>
  <c r="U145" i="2"/>
  <c r="V145" i="2"/>
  <c r="W145" i="2"/>
  <c r="X145" i="2"/>
  <c r="Y145" i="2"/>
  <c r="AB145" i="2"/>
  <c r="AC145" i="2"/>
  <c r="AD145" i="2"/>
  <c r="AE145" i="2"/>
  <c r="AF145" i="2"/>
  <c r="AG145" i="2"/>
  <c r="AJ145" i="2"/>
  <c r="AK145" i="2"/>
  <c r="AL145" i="2"/>
  <c r="AM145" i="2"/>
  <c r="AN145" i="2"/>
  <c r="AO145" i="2"/>
  <c r="AR145" i="2"/>
  <c r="AS145" i="2"/>
  <c r="AT145" i="2"/>
  <c r="AU145" i="2"/>
  <c r="AV145" i="2"/>
  <c r="AW145" i="2"/>
  <c r="AZ145" i="2"/>
  <c r="BA145" i="2"/>
  <c r="BB145" i="2"/>
  <c r="BC145" i="2"/>
  <c r="BD145" i="2"/>
  <c r="BE145" i="2"/>
  <c r="BH145" i="2"/>
  <c r="BI145" i="2"/>
  <c r="BJ145" i="2"/>
  <c r="BK145" i="2"/>
  <c r="BL145" i="2"/>
  <c r="BM145" i="2"/>
  <c r="BP145" i="2"/>
  <c r="BQ145" i="2"/>
  <c r="BR145" i="2"/>
  <c r="BS145" i="2"/>
  <c r="BT145" i="2"/>
  <c r="BU145" i="2"/>
  <c r="BX145" i="2"/>
  <c r="BY145" i="2"/>
  <c r="BZ145" i="2"/>
  <c r="CA145" i="2"/>
  <c r="CB145" i="2"/>
  <c r="CC145" i="2"/>
  <c r="CF145" i="2"/>
  <c r="CG145" i="2"/>
  <c r="CH145" i="2"/>
  <c r="CI145" i="2"/>
  <c r="CJ145" i="2"/>
  <c r="CK145" i="2"/>
  <c r="CM145" i="2"/>
  <c r="CN145" i="2"/>
  <c r="CO145" i="2"/>
  <c r="CP145" i="2"/>
  <c r="CQ145" i="2"/>
  <c r="CR145" i="2"/>
  <c r="CW145" i="2"/>
  <c r="R146" i="2"/>
  <c r="Z146" i="2"/>
  <c r="AH146" i="2" s="1"/>
  <c r="AP146" i="2" s="1"/>
  <c r="AX146" i="2" s="1"/>
  <c r="BF146" i="2" s="1"/>
  <c r="BN146" i="2" s="1"/>
  <c r="BV146" i="2" s="1"/>
  <c r="CD146" i="2" s="1"/>
  <c r="CT146" i="2"/>
  <c r="CU146" i="2"/>
  <c r="CV146" i="2"/>
  <c r="CW146" i="2"/>
  <c r="CX146" i="2"/>
  <c r="CY146" i="2"/>
  <c r="R147" i="2"/>
  <c r="Z147" i="2" s="1"/>
  <c r="AH147" i="2" s="1"/>
  <c r="AP147" i="2" s="1"/>
  <c r="AX147" i="2" s="1"/>
  <c r="BF147" i="2" s="1"/>
  <c r="BN147" i="2" s="1"/>
  <c r="BV147" i="2" s="1"/>
  <c r="CD147" i="2" s="1"/>
  <c r="CT147" i="2"/>
  <c r="CU147" i="2"/>
  <c r="CY147" i="2" s="1"/>
  <c r="CV147" i="2"/>
  <c r="CX147" i="2" s="1"/>
  <c r="CW147" i="2"/>
  <c r="E148" i="2"/>
  <c r="F148" i="2"/>
  <c r="G148" i="2"/>
  <c r="H148" i="2"/>
  <c r="I148" i="2"/>
  <c r="J148" i="2"/>
  <c r="L148" i="2"/>
  <c r="M148" i="2"/>
  <c r="N148" i="2"/>
  <c r="O148" i="2"/>
  <c r="P148" i="2"/>
  <c r="Q148" i="2"/>
  <c r="T148" i="2"/>
  <c r="U148" i="2"/>
  <c r="V148" i="2"/>
  <c r="W148" i="2"/>
  <c r="X148" i="2"/>
  <c r="Y148" i="2"/>
  <c r="AB148" i="2"/>
  <c r="AC148" i="2"/>
  <c r="AD148" i="2"/>
  <c r="AE148" i="2"/>
  <c r="AF148" i="2"/>
  <c r="AG148" i="2"/>
  <c r="AJ148" i="2"/>
  <c r="AK148" i="2"/>
  <c r="AL148" i="2"/>
  <c r="AM148" i="2"/>
  <c r="AN148" i="2"/>
  <c r="AO148" i="2"/>
  <c r="AR148" i="2"/>
  <c r="AS148" i="2"/>
  <c r="AT148" i="2"/>
  <c r="AU148" i="2"/>
  <c r="AV148" i="2"/>
  <c r="AW148" i="2"/>
  <c r="AZ148" i="2"/>
  <c r="BA148" i="2"/>
  <c r="BB148" i="2"/>
  <c r="BC148" i="2"/>
  <c r="BD148" i="2"/>
  <c r="BE148" i="2"/>
  <c r="BH148" i="2"/>
  <c r="BI148" i="2"/>
  <c r="BJ148" i="2"/>
  <c r="BK148" i="2"/>
  <c r="BL148" i="2"/>
  <c r="BM148" i="2"/>
  <c r="BP148" i="2"/>
  <c r="BQ148" i="2"/>
  <c r="BR148" i="2"/>
  <c r="BS148" i="2"/>
  <c r="BT148" i="2"/>
  <c r="BU148" i="2"/>
  <c r="BX148" i="2"/>
  <c r="BY148" i="2"/>
  <c r="BZ148" i="2"/>
  <c r="CA148" i="2"/>
  <c r="CB148" i="2"/>
  <c r="CC148" i="2"/>
  <c r="CF148" i="2"/>
  <c r="CG148" i="2"/>
  <c r="CH148" i="2"/>
  <c r="CI148" i="2"/>
  <c r="CJ148" i="2"/>
  <c r="CK148" i="2"/>
  <c r="CM148" i="2"/>
  <c r="CN148" i="2"/>
  <c r="CO148" i="2"/>
  <c r="CP148" i="2"/>
  <c r="CQ148" i="2"/>
  <c r="CR148" i="2"/>
  <c r="CV148" i="2"/>
  <c r="R149" i="2"/>
  <c r="Z149" i="2" s="1"/>
  <c r="AH149" i="2" s="1"/>
  <c r="AP149" i="2" s="1"/>
  <c r="AX149" i="2" s="1"/>
  <c r="BF149" i="2" s="1"/>
  <c r="BN149" i="2" s="1"/>
  <c r="BV149" i="2" s="1"/>
  <c r="CD149" i="2" s="1"/>
  <c r="CT149" i="2"/>
  <c r="CU149" i="2"/>
  <c r="CV149" i="2"/>
  <c r="CW149" i="2"/>
  <c r="CX149" i="2"/>
  <c r="CY149" i="2"/>
  <c r="R150" i="2"/>
  <c r="Z150" i="2"/>
  <c r="AH150" i="2" s="1"/>
  <c r="AP150" i="2" s="1"/>
  <c r="AX150" i="2" s="1"/>
  <c r="BF150" i="2" s="1"/>
  <c r="BN150" i="2" s="1"/>
  <c r="BV150" i="2" s="1"/>
  <c r="CD150" i="2" s="1"/>
  <c r="CT150" i="2"/>
  <c r="CU150" i="2"/>
  <c r="CV150" i="2"/>
  <c r="CW150" i="2"/>
  <c r="CX150" i="2"/>
  <c r="CY150" i="2"/>
  <c r="I153" i="2"/>
  <c r="J153" i="2"/>
  <c r="R153" i="2" s="1"/>
  <c r="Z153" i="2" s="1"/>
  <c r="AH153" i="2" s="1"/>
  <c r="P153" i="2"/>
  <c r="Q153" i="2"/>
  <c r="X153" i="2"/>
  <c r="Y153" i="2"/>
  <c r="AF153" i="2"/>
  <c r="AG153" i="2"/>
  <c r="AN153" i="2"/>
  <c r="AO153" i="2"/>
  <c r="AV153" i="2"/>
  <c r="AW153" i="2"/>
  <c r="BD153" i="2"/>
  <c r="BE153" i="2"/>
  <c r="BL153" i="2"/>
  <c r="BM153" i="2"/>
  <c r="BT153" i="2"/>
  <c r="CB153" i="2"/>
  <c r="CJ153" i="2"/>
  <c r="CQ153" i="2"/>
  <c r="CT153" i="2"/>
  <c r="CU153" i="2"/>
  <c r="CV153" i="2"/>
  <c r="CW153" i="2"/>
  <c r="CY153" i="2" s="1"/>
  <c r="E154" i="2"/>
  <c r="G154" i="2"/>
  <c r="J154" i="2"/>
  <c r="L154" i="2"/>
  <c r="N154" i="2"/>
  <c r="Q154" i="2"/>
  <c r="R154" i="2" s="1"/>
  <c r="T154" i="2"/>
  <c r="U154" i="2"/>
  <c r="Y154" i="2" s="1"/>
  <c r="Z154" i="2" s="1"/>
  <c r="AH154" i="2" s="1"/>
  <c r="V154" i="2"/>
  <c r="AB154" i="2"/>
  <c r="AC154" i="2"/>
  <c r="AG154" i="2" s="1"/>
  <c r="AD154" i="2"/>
  <c r="AE154" i="2"/>
  <c r="AJ154" i="2"/>
  <c r="AN154" i="2" s="1"/>
  <c r="AL154" i="2"/>
  <c r="AO154" i="2"/>
  <c r="AR154" i="2"/>
  <c r="AT154" i="2"/>
  <c r="AW154" i="2"/>
  <c r="AZ154" i="2"/>
  <c r="BB154" i="2"/>
  <c r="BE154" i="2"/>
  <c r="BH154" i="2"/>
  <c r="BJ154" i="2"/>
  <c r="BM154" i="2"/>
  <c r="BP154" i="2"/>
  <c r="BT154" i="2" s="1"/>
  <c r="BR154" i="2"/>
  <c r="BX154" i="2"/>
  <c r="BZ154" i="2"/>
  <c r="CF154" i="2"/>
  <c r="CJ154" i="2" s="1"/>
  <c r="CH154" i="2"/>
  <c r="CM154" i="2"/>
  <c r="CO154" i="2"/>
  <c r="CU154" i="2"/>
  <c r="CY154" i="2" s="1"/>
  <c r="CW154" i="2"/>
  <c r="F155" i="2"/>
  <c r="F152" i="2" s="1"/>
  <c r="H155" i="2"/>
  <c r="H152" i="2" s="1"/>
  <c r="M155" i="2"/>
  <c r="Q155" i="2" s="1"/>
  <c r="O155" i="2"/>
  <c r="O152" i="2" s="1"/>
  <c r="U155" i="2"/>
  <c r="Y155" i="2" s="1"/>
  <c r="W155" i="2"/>
  <c r="W152" i="2" s="1"/>
  <c r="AC155" i="2"/>
  <c r="AE155" i="2"/>
  <c r="AG155" i="2" s="1"/>
  <c r="AK155" i="2"/>
  <c r="AM155" i="2"/>
  <c r="AM152" i="2" s="1"/>
  <c r="AU155" i="2"/>
  <c r="AU152" i="2" s="1"/>
  <c r="BA155" i="2"/>
  <c r="BE155" i="2" s="1"/>
  <c r="BC155" i="2"/>
  <c r="BC152" i="2" s="1"/>
  <c r="BK155" i="2"/>
  <c r="BK152" i="2" s="1"/>
  <c r="BQ155" i="2"/>
  <c r="BQ152" i="2" s="1"/>
  <c r="BS155" i="2"/>
  <c r="BS152" i="2" s="1"/>
  <c r="BU155" i="2"/>
  <c r="BU152" i="2" s="1"/>
  <c r="BY155" i="2"/>
  <c r="BY152" i="2" s="1"/>
  <c r="CA155" i="2"/>
  <c r="CA152" i="2" s="1"/>
  <c r="CC155" i="2"/>
  <c r="CC152" i="2" s="1"/>
  <c r="CG155" i="2"/>
  <c r="CG152" i="2" s="1"/>
  <c r="CI155" i="2"/>
  <c r="CI152" i="2" s="1"/>
  <c r="CK155" i="2"/>
  <c r="CK152" i="2" s="1"/>
  <c r="CN155" i="2"/>
  <c r="CN152" i="2" s="1"/>
  <c r="CP155" i="2"/>
  <c r="CP152" i="2" s="1"/>
  <c r="CR155" i="2"/>
  <c r="CR152" i="2" s="1"/>
  <c r="I156" i="2"/>
  <c r="J156" i="2"/>
  <c r="R156" i="2" s="1"/>
  <c r="Z156" i="2" s="1"/>
  <c r="AH156" i="2" s="1"/>
  <c r="P156" i="2"/>
  <c r="Q156" i="2"/>
  <c r="X156" i="2"/>
  <c r="Y156" i="2"/>
  <c r="AF156" i="2"/>
  <c r="AG156" i="2"/>
  <c r="AN156" i="2"/>
  <c r="AO156" i="2"/>
  <c r="AV156" i="2"/>
  <c r="AW156" i="2"/>
  <c r="BD156" i="2"/>
  <c r="BE156" i="2"/>
  <c r="BL156" i="2"/>
  <c r="BM156" i="2"/>
  <c r="BT156" i="2"/>
  <c r="CB156" i="2"/>
  <c r="CJ156" i="2"/>
  <c r="CQ156" i="2"/>
  <c r="CT156" i="2"/>
  <c r="CU156" i="2"/>
  <c r="CV156" i="2"/>
  <c r="CW156" i="2"/>
  <c r="CY156" i="2" s="1"/>
  <c r="I157" i="2"/>
  <c r="J157" i="2"/>
  <c r="P157" i="2"/>
  <c r="Q157" i="2"/>
  <c r="X157" i="2"/>
  <c r="Y157" i="2"/>
  <c r="AF157" i="2"/>
  <c r="AG157" i="2"/>
  <c r="AN157" i="2"/>
  <c r="AO157" i="2"/>
  <c r="AV157" i="2"/>
  <c r="AW157" i="2"/>
  <c r="BD157" i="2"/>
  <c r="BE157" i="2"/>
  <c r="BL157" i="2"/>
  <c r="BM157" i="2"/>
  <c r="BT157" i="2"/>
  <c r="CB157" i="2"/>
  <c r="CJ157" i="2"/>
  <c r="CQ157" i="2"/>
  <c r="CT157" i="2"/>
  <c r="CU157" i="2"/>
  <c r="CV157" i="2"/>
  <c r="CW157" i="2"/>
  <c r="CY157" i="2" s="1"/>
  <c r="CX157" i="2"/>
  <c r="E158" i="2"/>
  <c r="E155" i="2" s="1"/>
  <c r="G158" i="2"/>
  <c r="G155" i="2" s="1"/>
  <c r="J158" i="2"/>
  <c r="L158" i="2"/>
  <c r="L155" i="2" s="1"/>
  <c r="N158" i="2"/>
  <c r="N155" i="2" s="1"/>
  <c r="Q158" i="2"/>
  <c r="R158" i="2"/>
  <c r="T158" i="2"/>
  <c r="T155" i="2" s="1"/>
  <c r="V158" i="2"/>
  <c r="V155" i="2" s="1"/>
  <c r="Y158" i="2"/>
  <c r="Z158" i="2"/>
  <c r="AB158" i="2"/>
  <c r="AD158" i="2"/>
  <c r="AD155" i="2" s="1"/>
  <c r="AG158" i="2"/>
  <c r="AH158" i="2"/>
  <c r="AJ158" i="2"/>
  <c r="AJ155" i="2" s="1"/>
  <c r="AL158" i="2"/>
  <c r="AL155" i="2" s="1"/>
  <c r="AO158" i="2"/>
  <c r="AR158" i="2"/>
  <c r="AR155" i="2" s="1"/>
  <c r="AS158" i="2"/>
  <c r="AW158" i="2" s="1"/>
  <c r="AT158" i="2"/>
  <c r="AT155" i="2" s="1"/>
  <c r="AZ158" i="2"/>
  <c r="AZ155" i="2" s="1"/>
  <c r="BB158" i="2"/>
  <c r="BB155" i="2" s="1"/>
  <c r="BE158" i="2"/>
  <c r="BH158" i="2"/>
  <c r="BH155" i="2" s="1"/>
  <c r="BI158" i="2"/>
  <c r="BI155" i="2" s="1"/>
  <c r="BJ158" i="2"/>
  <c r="BJ155" i="2" s="1"/>
  <c r="BP158" i="2"/>
  <c r="BP155" i="2" s="1"/>
  <c r="BR158" i="2"/>
  <c r="BR155" i="2" s="1"/>
  <c r="BX158" i="2"/>
  <c r="BX155" i="2" s="1"/>
  <c r="BZ158" i="2"/>
  <c r="BZ155" i="2" s="1"/>
  <c r="CF158" i="2"/>
  <c r="CF155" i="2" s="1"/>
  <c r="CH158" i="2"/>
  <c r="CM158" i="2"/>
  <c r="CM155" i="2" s="1"/>
  <c r="CO158" i="2"/>
  <c r="CO155" i="2" s="1"/>
  <c r="CW158" i="2"/>
  <c r="I159" i="2"/>
  <c r="J159" i="2"/>
  <c r="P159" i="2"/>
  <c r="Q159" i="2"/>
  <c r="X159" i="2"/>
  <c r="Y159" i="2"/>
  <c r="AF159" i="2"/>
  <c r="AG159" i="2"/>
  <c r="AN159" i="2"/>
  <c r="AO159" i="2"/>
  <c r="AV159" i="2"/>
  <c r="AW159" i="2"/>
  <c r="BD159" i="2"/>
  <c r="BE159" i="2"/>
  <c r="BL159" i="2"/>
  <c r="BM159" i="2"/>
  <c r="BT159" i="2"/>
  <c r="CB159" i="2"/>
  <c r="CJ159" i="2"/>
  <c r="CQ159" i="2"/>
  <c r="CT159" i="2"/>
  <c r="CU159" i="2"/>
  <c r="CV159" i="2"/>
  <c r="CX159" i="2" s="1"/>
  <c r="CW159" i="2"/>
  <c r="CY159" i="2" s="1"/>
  <c r="I160" i="2"/>
  <c r="J160" i="2"/>
  <c r="P160" i="2"/>
  <c r="Q160" i="2"/>
  <c r="R160" i="2" s="1"/>
  <c r="X160" i="2"/>
  <c r="Y160" i="2"/>
  <c r="AF160" i="2"/>
  <c r="AG160" i="2"/>
  <c r="AN160" i="2"/>
  <c r="AO160" i="2"/>
  <c r="AV160" i="2"/>
  <c r="AW160" i="2"/>
  <c r="BD160" i="2"/>
  <c r="BE160" i="2"/>
  <c r="BL160" i="2"/>
  <c r="BM160" i="2"/>
  <c r="BT160" i="2"/>
  <c r="CB160" i="2"/>
  <c r="CJ160" i="2"/>
  <c r="CQ160" i="2"/>
  <c r="CT160" i="2"/>
  <c r="CU160" i="2"/>
  <c r="CV160" i="2"/>
  <c r="CX160" i="2" s="1"/>
  <c r="CW160" i="2"/>
  <c r="CY160" i="2"/>
  <c r="I161" i="2"/>
  <c r="J161" i="2"/>
  <c r="P161" i="2"/>
  <c r="Q161" i="2"/>
  <c r="R161" i="2" s="1"/>
  <c r="X161" i="2"/>
  <c r="Y161" i="2"/>
  <c r="AF161" i="2"/>
  <c r="AG161" i="2"/>
  <c r="AN161" i="2"/>
  <c r="AO161" i="2"/>
  <c r="AV161" i="2"/>
  <c r="AW161" i="2"/>
  <c r="BD161" i="2"/>
  <c r="BE161" i="2"/>
  <c r="BL161" i="2"/>
  <c r="BM161" i="2"/>
  <c r="BT161" i="2"/>
  <c r="CB161" i="2"/>
  <c r="CJ161" i="2"/>
  <c r="CQ161" i="2"/>
  <c r="CT161" i="2"/>
  <c r="CU161" i="2"/>
  <c r="CV161" i="2"/>
  <c r="CW161" i="2"/>
  <c r="CY161" i="2"/>
  <c r="I162" i="2"/>
  <c r="J162" i="2"/>
  <c r="P162" i="2"/>
  <c r="Q162" i="2"/>
  <c r="R162" i="2" s="1"/>
  <c r="Z162" i="2" s="1"/>
  <c r="X162" i="2"/>
  <c r="Y162" i="2"/>
  <c r="AF162" i="2"/>
  <c r="AG162" i="2"/>
  <c r="AH162" i="2" s="1"/>
  <c r="AN162" i="2"/>
  <c r="AO162" i="2"/>
  <c r="AV162" i="2"/>
  <c r="AW162" i="2"/>
  <c r="BD162" i="2"/>
  <c r="BE162" i="2"/>
  <c r="BL162" i="2"/>
  <c r="BM162" i="2"/>
  <c r="BT162" i="2"/>
  <c r="CB162" i="2"/>
  <c r="CJ162" i="2"/>
  <c r="CQ162" i="2"/>
  <c r="CT162" i="2"/>
  <c r="CU162" i="2"/>
  <c r="CV162" i="2"/>
  <c r="CX162" i="2" s="1"/>
  <c r="CW162" i="2"/>
  <c r="CY162" i="2" s="1"/>
  <c r="I163" i="2"/>
  <c r="J163" i="2"/>
  <c r="P163" i="2"/>
  <c r="Q163" i="2"/>
  <c r="R163" i="2" s="1"/>
  <c r="X163" i="2"/>
  <c r="Y163" i="2"/>
  <c r="AF163" i="2"/>
  <c r="AG163" i="2"/>
  <c r="AN163" i="2"/>
  <c r="AO163" i="2"/>
  <c r="AV163" i="2"/>
  <c r="AW163" i="2"/>
  <c r="BD163" i="2"/>
  <c r="BE163" i="2"/>
  <c r="BL163" i="2"/>
  <c r="BM163" i="2"/>
  <c r="BT163" i="2"/>
  <c r="CB163" i="2"/>
  <c r="CJ163" i="2"/>
  <c r="CQ163" i="2"/>
  <c r="CT163" i="2"/>
  <c r="CU163" i="2"/>
  <c r="CV163" i="2"/>
  <c r="CX163" i="2" s="1"/>
  <c r="CW163" i="2"/>
  <c r="E164" i="2"/>
  <c r="G164" i="2"/>
  <c r="J164" i="2"/>
  <c r="L164" i="2"/>
  <c r="M164" i="2"/>
  <c r="Q164" i="2" s="1"/>
  <c r="R164" i="2" s="1"/>
  <c r="N164" i="2"/>
  <c r="T164" i="2"/>
  <c r="U164" i="2"/>
  <c r="Y164" i="2" s="1"/>
  <c r="V164" i="2"/>
  <c r="X164" i="2" s="1"/>
  <c r="AB164" i="2"/>
  <c r="AC164" i="2"/>
  <c r="AG164" i="2" s="1"/>
  <c r="AD164" i="2"/>
  <c r="AJ164" i="2"/>
  <c r="AL164" i="2"/>
  <c r="AR164" i="2"/>
  <c r="AS164" i="2"/>
  <c r="AW164" i="2" s="1"/>
  <c r="AT164" i="2"/>
  <c r="AZ164" i="2"/>
  <c r="BA164" i="2"/>
  <c r="BE164" i="2" s="1"/>
  <c r="BB164" i="2"/>
  <c r="BH164" i="2"/>
  <c r="BJ164" i="2"/>
  <c r="BM164" i="2"/>
  <c r="BP164" i="2"/>
  <c r="BR164" i="2"/>
  <c r="BX164" i="2"/>
  <c r="BZ164" i="2"/>
  <c r="CF164" i="2"/>
  <c r="CH164" i="2"/>
  <c r="CM164" i="2"/>
  <c r="CQ164" i="2" s="1"/>
  <c r="CO164" i="2"/>
  <c r="CW164" i="2"/>
  <c r="E165" i="2"/>
  <c r="F165" i="2"/>
  <c r="G165" i="2"/>
  <c r="H165" i="2"/>
  <c r="I165" i="2"/>
  <c r="J165" i="2"/>
  <c r="L165" i="2"/>
  <c r="M165" i="2"/>
  <c r="N165" i="2"/>
  <c r="O165" i="2"/>
  <c r="P165" i="2"/>
  <c r="Q165" i="2"/>
  <c r="T165" i="2"/>
  <c r="U165" i="2"/>
  <c r="V165" i="2"/>
  <c r="W165" i="2"/>
  <c r="X165" i="2"/>
  <c r="Y165" i="2"/>
  <c r="AB165" i="2"/>
  <c r="AC165" i="2"/>
  <c r="AD165" i="2"/>
  <c r="AE165" i="2"/>
  <c r="AF165" i="2"/>
  <c r="AG165" i="2"/>
  <c r="AJ165" i="2"/>
  <c r="AK165" i="2"/>
  <c r="AL165" i="2"/>
  <c r="AM165" i="2"/>
  <c r="AN165" i="2"/>
  <c r="AO165" i="2"/>
  <c r="AR165" i="2"/>
  <c r="AS165" i="2"/>
  <c r="AT165" i="2"/>
  <c r="AU165" i="2"/>
  <c r="CW165" i="2" s="1"/>
  <c r="CY165" i="2" s="1"/>
  <c r="AV165" i="2"/>
  <c r="AW165" i="2"/>
  <c r="AZ165" i="2"/>
  <c r="BA165" i="2"/>
  <c r="BB165" i="2"/>
  <c r="BC165" i="2"/>
  <c r="BD165" i="2"/>
  <c r="BE165" i="2"/>
  <c r="BH165" i="2"/>
  <c r="BI165" i="2"/>
  <c r="BJ165" i="2"/>
  <c r="BK165" i="2"/>
  <c r="BL165" i="2"/>
  <c r="BM165" i="2"/>
  <c r="BP165" i="2"/>
  <c r="BQ165" i="2"/>
  <c r="BR165" i="2"/>
  <c r="BS165" i="2"/>
  <c r="BT165" i="2"/>
  <c r="BU165" i="2"/>
  <c r="BX165" i="2"/>
  <c r="BY165" i="2"/>
  <c r="BZ165" i="2"/>
  <c r="CA165" i="2"/>
  <c r="CB165" i="2"/>
  <c r="CC165" i="2"/>
  <c r="CF165" i="2"/>
  <c r="CG165" i="2"/>
  <c r="CH165" i="2"/>
  <c r="CI165" i="2"/>
  <c r="CJ165" i="2"/>
  <c r="CK165" i="2"/>
  <c r="CM165" i="2"/>
  <c r="CN165" i="2"/>
  <c r="CO165" i="2"/>
  <c r="CP165" i="2"/>
  <c r="CQ165" i="2"/>
  <c r="CR165" i="2"/>
  <c r="CT165" i="2"/>
  <c r="CU165" i="2"/>
  <c r="CV165" i="2"/>
  <c r="CX165" i="2"/>
  <c r="R166" i="2"/>
  <c r="Z166" i="2" s="1"/>
  <c r="AH166" i="2" s="1"/>
  <c r="AP166" i="2" s="1"/>
  <c r="AX166" i="2" s="1"/>
  <c r="BF166" i="2" s="1"/>
  <c r="BN166" i="2" s="1"/>
  <c r="BV166" i="2" s="1"/>
  <c r="CD166" i="2" s="1"/>
  <c r="CT166" i="2"/>
  <c r="CU166" i="2"/>
  <c r="CV166" i="2"/>
  <c r="CX166" i="2" s="1"/>
  <c r="CW166" i="2"/>
  <c r="R167" i="2"/>
  <c r="Z167" i="2" s="1"/>
  <c r="AH167" i="2" s="1"/>
  <c r="AP167" i="2" s="1"/>
  <c r="AX167" i="2" s="1"/>
  <c r="BF167" i="2" s="1"/>
  <c r="BN167" i="2" s="1"/>
  <c r="BV167" i="2" s="1"/>
  <c r="CD167" i="2" s="1"/>
  <c r="CT167" i="2"/>
  <c r="CU167" i="2"/>
  <c r="CV167" i="2"/>
  <c r="CW167" i="2"/>
  <c r="CY167" i="2" s="1"/>
  <c r="CX167" i="2"/>
  <c r="R168" i="2"/>
  <c r="Z168" i="2"/>
  <c r="AH168" i="2" s="1"/>
  <c r="AP168" i="2" s="1"/>
  <c r="AX168" i="2" s="1"/>
  <c r="BF168" i="2" s="1"/>
  <c r="BN168" i="2" s="1"/>
  <c r="BV168" i="2" s="1"/>
  <c r="CD168" i="2" s="1"/>
  <c r="CT168" i="2"/>
  <c r="CU168" i="2"/>
  <c r="CV168" i="2"/>
  <c r="CW168" i="2"/>
  <c r="CY168" i="2" s="1"/>
  <c r="CX168" i="2"/>
  <c r="R169" i="2"/>
  <c r="Z169" i="2" s="1"/>
  <c r="AH169" i="2" s="1"/>
  <c r="AP169" i="2" s="1"/>
  <c r="AX169" i="2" s="1"/>
  <c r="BF169" i="2" s="1"/>
  <c r="BN169" i="2" s="1"/>
  <c r="BV169" i="2" s="1"/>
  <c r="CD169" i="2" s="1"/>
  <c r="CT169" i="2"/>
  <c r="CU169" i="2"/>
  <c r="CV169" i="2"/>
  <c r="CW169" i="2"/>
  <c r="R170" i="2"/>
  <c r="Z170" i="2" s="1"/>
  <c r="AH170" i="2" s="1"/>
  <c r="AP170" i="2" s="1"/>
  <c r="AX170" i="2" s="1"/>
  <c r="BF170" i="2" s="1"/>
  <c r="BN170" i="2" s="1"/>
  <c r="BV170" i="2" s="1"/>
  <c r="CD170" i="2" s="1"/>
  <c r="CT170" i="2"/>
  <c r="CU170" i="2"/>
  <c r="CV170" i="2"/>
  <c r="CW170" i="2"/>
  <c r="CY170" i="2" s="1"/>
  <c r="CX170" i="2"/>
  <c r="R171" i="2"/>
  <c r="Z171" i="2" s="1"/>
  <c r="AH171" i="2" s="1"/>
  <c r="AP171" i="2" s="1"/>
  <c r="AX171" i="2" s="1"/>
  <c r="BF171" i="2" s="1"/>
  <c r="BN171" i="2" s="1"/>
  <c r="BV171" i="2" s="1"/>
  <c r="CD171" i="2" s="1"/>
  <c r="CT171" i="2"/>
  <c r="CU171" i="2"/>
  <c r="CV171" i="2"/>
  <c r="CW171" i="2"/>
  <c r="R172" i="2"/>
  <c r="Z172" i="2" s="1"/>
  <c r="AH172" i="2" s="1"/>
  <c r="AP172" i="2" s="1"/>
  <c r="AX172" i="2" s="1"/>
  <c r="BF172" i="2" s="1"/>
  <c r="BN172" i="2" s="1"/>
  <c r="BV172" i="2" s="1"/>
  <c r="CD172" i="2" s="1"/>
  <c r="CT172" i="2"/>
  <c r="CU172" i="2"/>
  <c r="CV172" i="2"/>
  <c r="CX172" i="2" s="1"/>
  <c r="CW172" i="2"/>
  <c r="CY172" i="2" s="1"/>
  <c r="R175" i="2"/>
  <c r="Z175" i="2" s="1"/>
  <c r="AH175" i="2" s="1"/>
  <c r="AP175" i="2" s="1"/>
  <c r="AX175" i="2" s="1"/>
  <c r="BF175" i="2" s="1"/>
  <c r="BN175" i="2" s="1"/>
  <c r="BV175" i="2" s="1"/>
  <c r="CD175" i="2" s="1"/>
  <c r="CT175" i="2"/>
  <c r="CU175" i="2"/>
  <c r="CV175" i="2"/>
  <c r="CW175" i="2"/>
  <c r="CX175" i="2"/>
  <c r="R177" i="2"/>
  <c r="Z177" i="2" s="1"/>
  <c r="AH177" i="2" s="1"/>
  <c r="AP177" i="2" s="1"/>
  <c r="AX177" i="2" s="1"/>
  <c r="BF177" i="2" s="1"/>
  <c r="BN177" i="2" s="1"/>
  <c r="BV177" i="2" s="1"/>
  <c r="CD177" i="2" s="1"/>
  <c r="CT177" i="2"/>
  <c r="CU177" i="2"/>
  <c r="CV177" i="2"/>
  <c r="CX177" i="2" s="1"/>
  <c r="CW177" i="2"/>
  <c r="CY177" i="2" s="1"/>
  <c r="E178" i="2"/>
  <c r="E176" i="2" s="1"/>
  <c r="E174" i="2" s="1"/>
  <c r="F178" i="2"/>
  <c r="F176" i="2" s="1"/>
  <c r="F174" i="2" s="1"/>
  <c r="G178" i="2"/>
  <c r="G176" i="2" s="1"/>
  <c r="G174" i="2" s="1"/>
  <c r="H178" i="2"/>
  <c r="H176" i="2" s="1"/>
  <c r="H174" i="2" s="1"/>
  <c r="I178" i="2"/>
  <c r="I176" i="2" s="1"/>
  <c r="I174" i="2" s="1"/>
  <c r="J178" i="2"/>
  <c r="J176" i="2" s="1"/>
  <c r="J174" i="2" s="1"/>
  <c r="L178" i="2"/>
  <c r="L176" i="2" s="1"/>
  <c r="L174" i="2" s="1"/>
  <c r="M178" i="2"/>
  <c r="M176" i="2" s="1"/>
  <c r="M174" i="2" s="1"/>
  <c r="N178" i="2"/>
  <c r="N176" i="2" s="1"/>
  <c r="N174" i="2" s="1"/>
  <c r="O178" i="2"/>
  <c r="O176" i="2" s="1"/>
  <c r="O174" i="2" s="1"/>
  <c r="P178" i="2"/>
  <c r="P176" i="2" s="1"/>
  <c r="P174" i="2" s="1"/>
  <c r="Q178" i="2"/>
  <c r="Q176" i="2" s="1"/>
  <c r="T178" i="2"/>
  <c r="T176" i="2" s="1"/>
  <c r="T174" i="2" s="1"/>
  <c r="U178" i="2"/>
  <c r="U176" i="2" s="1"/>
  <c r="U174" i="2" s="1"/>
  <c r="V178" i="2"/>
  <c r="V176" i="2" s="1"/>
  <c r="V174" i="2" s="1"/>
  <c r="W178" i="2"/>
  <c r="W176" i="2" s="1"/>
  <c r="W174" i="2" s="1"/>
  <c r="X178" i="2"/>
  <c r="X176" i="2" s="1"/>
  <c r="X174" i="2" s="1"/>
  <c r="Y178" i="2"/>
  <c r="Y176" i="2" s="1"/>
  <c r="AB178" i="2"/>
  <c r="AB176" i="2" s="1"/>
  <c r="AB174" i="2" s="1"/>
  <c r="AC178" i="2"/>
  <c r="AC176" i="2" s="1"/>
  <c r="AC174" i="2" s="1"/>
  <c r="AD178" i="2"/>
  <c r="AD176" i="2" s="1"/>
  <c r="AD174" i="2" s="1"/>
  <c r="AE178" i="2"/>
  <c r="AE176" i="2" s="1"/>
  <c r="AE174" i="2" s="1"/>
  <c r="AF178" i="2"/>
  <c r="AF176" i="2" s="1"/>
  <c r="AF174" i="2" s="1"/>
  <c r="AG178" i="2"/>
  <c r="AG176" i="2" s="1"/>
  <c r="AJ178" i="2"/>
  <c r="AJ176" i="2" s="1"/>
  <c r="AJ174" i="2" s="1"/>
  <c r="AK178" i="2"/>
  <c r="AK176" i="2" s="1"/>
  <c r="AK174" i="2" s="1"/>
  <c r="AL178" i="2"/>
  <c r="AL176" i="2" s="1"/>
  <c r="AL174" i="2" s="1"/>
  <c r="AM178" i="2"/>
  <c r="AM176" i="2" s="1"/>
  <c r="AM174" i="2" s="1"/>
  <c r="AN178" i="2"/>
  <c r="AN176" i="2" s="1"/>
  <c r="AN174" i="2" s="1"/>
  <c r="AO178" i="2"/>
  <c r="AO176" i="2" s="1"/>
  <c r="AR178" i="2"/>
  <c r="AR176" i="2" s="1"/>
  <c r="AR174" i="2" s="1"/>
  <c r="AS178" i="2"/>
  <c r="AS176" i="2" s="1"/>
  <c r="AS174" i="2" s="1"/>
  <c r="AT178" i="2"/>
  <c r="AT176" i="2" s="1"/>
  <c r="AT174" i="2" s="1"/>
  <c r="AU178" i="2"/>
  <c r="AU176" i="2" s="1"/>
  <c r="AU174" i="2" s="1"/>
  <c r="AV178" i="2"/>
  <c r="AV176" i="2" s="1"/>
  <c r="AV174" i="2" s="1"/>
  <c r="AW178" i="2"/>
  <c r="AW176" i="2" s="1"/>
  <c r="AW174" i="2" s="1"/>
  <c r="AZ178" i="2"/>
  <c r="AZ176" i="2" s="1"/>
  <c r="AZ174" i="2" s="1"/>
  <c r="BA178" i="2"/>
  <c r="BA176" i="2" s="1"/>
  <c r="BA174" i="2" s="1"/>
  <c r="BB178" i="2"/>
  <c r="BB176" i="2" s="1"/>
  <c r="BB174" i="2" s="1"/>
  <c r="BC178" i="2"/>
  <c r="BC176" i="2" s="1"/>
  <c r="BC174" i="2" s="1"/>
  <c r="BD178" i="2"/>
  <c r="BD176" i="2" s="1"/>
  <c r="BD174" i="2" s="1"/>
  <c r="BE178" i="2"/>
  <c r="BE176" i="2" s="1"/>
  <c r="BE174" i="2" s="1"/>
  <c r="BH178" i="2"/>
  <c r="BH176" i="2" s="1"/>
  <c r="BH174" i="2" s="1"/>
  <c r="BI178" i="2"/>
  <c r="BI176" i="2" s="1"/>
  <c r="BI174" i="2" s="1"/>
  <c r="BJ178" i="2"/>
  <c r="BJ176" i="2" s="1"/>
  <c r="BJ174" i="2" s="1"/>
  <c r="BK178" i="2"/>
  <c r="BK176" i="2" s="1"/>
  <c r="BK174" i="2" s="1"/>
  <c r="BL178" i="2"/>
  <c r="BL176" i="2" s="1"/>
  <c r="BL174" i="2" s="1"/>
  <c r="BM178" i="2"/>
  <c r="BM176" i="2" s="1"/>
  <c r="BP178" i="2"/>
  <c r="BP176" i="2" s="1"/>
  <c r="BP174" i="2" s="1"/>
  <c r="BQ178" i="2"/>
  <c r="BQ176" i="2" s="1"/>
  <c r="BQ174" i="2" s="1"/>
  <c r="BR178" i="2"/>
  <c r="BR176" i="2" s="1"/>
  <c r="BR174" i="2" s="1"/>
  <c r="BS178" i="2"/>
  <c r="BS176" i="2" s="1"/>
  <c r="BS174" i="2" s="1"/>
  <c r="BT178" i="2"/>
  <c r="BT176" i="2" s="1"/>
  <c r="BT174" i="2" s="1"/>
  <c r="BU178" i="2"/>
  <c r="BU176" i="2" s="1"/>
  <c r="BX178" i="2"/>
  <c r="BX176" i="2" s="1"/>
  <c r="BX174" i="2" s="1"/>
  <c r="BY178" i="2"/>
  <c r="BY176" i="2" s="1"/>
  <c r="BY174" i="2" s="1"/>
  <c r="BZ178" i="2"/>
  <c r="BZ176" i="2" s="1"/>
  <c r="BZ174" i="2" s="1"/>
  <c r="CA178" i="2"/>
  <c r="CA176" i="2" s="1"/>
  <c r="CA174" i="2" s="1"/>
  <c r="CB178" i="2"/>
  <c r="CB176" i="2" s="1"/>
  <c r="CB174" i="2" s="1"/>
  <c r="CC178" i="2"/>
  <c r="CC176" i="2" s="1"/>
  <c r="CC174" i="2" s="1"/>
  <c r="CF178" i="2"/>
  <c r="CF176" i="2" s="1"/>
  <c r="CF174" i="2" s="1"/>
  <c r="CG178" i="2"/>
  <c r="CG176" i="2" s="1"/>
  <c r="CG174" i="2" s="1"/>
  <c r="CH178" i="2"/>
  <c r="CH176" i="2" s="1"/>
  <c r="CH174" i="2" s="1"/>
  <c r="CI178" i="2"/>
  <c r="CI176" i="2" s="1"/>
  <c r="CI174" i="2" s="1"/>
  <c r="CJ178" i="2"/>
  <c r="CJ176" i="2" s="1"/>
  <c r="CJ174" i="2" s="1"/>
  <c r="CK178" i="2"/>
  <c r="CK176" i="2" s="1"/>
  <c r="CK174" i="2" s="1"/>
  <c r="CM178" i="2"/>
  <c r="CM176" i="2" s="1"/>
  <c r="CM174" i="2" s="1"/>
  <c r="CN178" i="2"/>
  <c r="CN176" i="2" s="1"/>
  <c r="CN174" i="2" s="1"/>
  <c r="CO178" i="2"/>
  <c r="CO176" i="2" s="1"/>
  <c r="CO174" i="2" s="1"/>
  <c r="CP178" i="2"/>
  <c r="CP176" i="2" s="1"/>
  <c r="CP174" i="2" s="1"/>
  <c r="CQ178" i="2"/>
  <c r="CQ176" i="2" s="1"/>
  <c r="CQ174" i="2" s="1"/>
  <c r="CR178" i="2"/>
  <c r="CR176" i="2" s="1"/>
  <c r="CR174" i="2" s="1"/>
  <c r="CT178" i="2"/>
  <c r="CW178" i="2"/>
  <c r="R179" i="2"/>
  <c r="Z179" i="2"/>
  <c r="AH179" i="2"/>
  <c r="AP179" i="2" s="1"/>
  <c r="AX179" i="2" s="1"/>
  <c r="BF179" i="2" s="1"/>
  <c r="BN179" i="2" s="1"/>
  <c r="BV179" i="2" s="1"/>
  <c r="CD179" i="2" s="1"/>
  <c r="CT179" i="2"/>
  <c r="CU179" i="2"/>
  <c r="CV179" i="2"/>
  <c r="CW179" i="2"/>
  <c r="CY179" i="2" s="1"/>
  <c r="CX179" i="2"/>
  <c r="R181" i="2"/>
  <c r="Z181" i="2" s="1"/>
  <c r="AH181" i="2" s="1"/>
  <c r="AP181" i="2" s="1"/>
  <c r="AX181" i="2" s="1"/>
  <c r="BF181" i="2" s="1"/>
  <c r="BN181" i="2" s="1"/>
  <c r="BV181" i="2" s="1"/>
  <c r="CD181" i="2" s="1"/>
  <c r="CT181" i="2"/>
  <c r="CU181" i="2"/>
  <c r="CV181" i="2"/>
  <c r="CW181" i="2"/>
  <c r="R182" i="2"/>
  <c r="Z182" i="2"/>
  <c r="AH182" i="2" s="1"/>
  <c r="AP182" i="2" s="1"/>
  <c r="AX182" i="2" s="1"/>
  <c r="BF182" i="2" s="1"/>
  <c r="BN182" i="2" s="1"/>
  <c r="BV182" i="2" s="1"/>
  <c r="CD182" i="2" s="1"/>
  <c r="CT182" i="2"/>
  <c r="CU182" i="2"/>
  <c r="CV182" i="2"/>
  <c r="CX182" i="2" s="1"/>
  <c r="CW182" i="2"/>
  <c r="CY182" i="2" s="1"/>
  <c r="R183" i="2"/>
  <c r="Z183" i="2" s="1"/>
  <c r="AH183" i="2" s="1"/>
  <c r="AP183" i="2" s="1"/>
  <c r="AX183" i="2" s="1"/>
  <c r="BF183" i="2" s="1"/>
  <c r="BN183" i="2" s="1"/>
  <c r="BV183" i="2" s="1"/>
  <c r="CD183" i="2" s="1"/>
  <c r="CT183" i="2"/>
  <c r="CU183" i="2"/>
  <c r="CV183" i="2"/>
  <c r="CX183" i="2" s="1"/>
  <c r="CW183" i="2"/>
  <c r="CY183" i="2" s="1"/>
  <c r="E184" i="2"/>
  <c r="E180" i="2" s="1"/>
  <c r="F184" i="2"/>
  <c r="F180" i="2" s="1"/>
  <c r="G184" i="2"/>
  <c r="G180" i="2" s="1"/>
  <c r="H184" i="2"/>
  <c r="H180" i="2" s="1"/>
  <c r="I184" i="2"/>
  <c r="I180" i="2" s="1"/>
  <c r="J184" i="2"/>
  <c r="J180" i="2" s="1"/>
  <c r="L184" i="2"/>
  <c r="M184" i="2"/>
  <c r="M180" i="2" s="1"/>
  <c r="N184" i="2"/>
  <c r="N180" i="2" s="1"/>
  <c r="O184" i="2"/>
  <c r="O180" i="2" s="1"/>
  <c r="P184" i="2"/>
  <c r="P180" i="2" s="1"/>
  <c r="Q184" i="2"/>
  <c r="Q180" i="2" s="1"/>
  <c r="T184" i="2"/>
  <c r="T180" i="2" s="1"/>
  <c r="U184" i="2"/>
  <c r="U180" i="2" s="1"/>
  <c r="V184" i="2"/>
  <c r="V180" i="2" s="1"/>
  <c r="W184" i="2"/>
  <c r="W180" i="2" s="1"/>
  <c r="X184" i="2"/>
  <c r="X180" i="2" s="1"/>
  <c r="Y184" i="2"/>
  <c r="Y180" i="2" s="1"/>
  <c r="AB184" i="2"/>
  <c r="AB180" i="2" s="1"/>
  <c r="AC184" i="2"/>
  <c r="AC180" i="2" s="1"/>
  <c r="AD184" i="2"/>
  <c r="AD180" i="2" s="1"/>
  <c r="AE184" i="2"/>
  <c r="AE180" i="2" s="1"/>
  <c r="AF184" i="2"/>
  <c r="AF180" i="2" s="1"/>
  <c r="AG184" i="2"/>
  <c r="AG180" i="2" s="1"/>
  <c r="AJ184" i="2"/>
  <c r="AJ180" i="2" s="1"/>
  <c r="AK184" i="2"/>
  <c r="AK180" i="2" s="1"/>
  <c r="AL184" i="2"/>
  <c r="AL180" i="2" s="1"/>
  <c r="AM184" i="2"/>
  <c r="AM180" i="2" s="1"/>
  <c r="AN184" i="2"/>
  <c r="AN180" i="2" s="1"/>
  <c r="AO184" i="2"/>
  <c r="AR184" i="2"/>
  <c r="AR180" i="2" s="1"/>
  <c r="AS184" i="2"/>
  <c r="AS180" i="2" s="1"/>
  <c r="AT184" i="2"/>
  <c r="AT180" i="2" s="1"/>
  <c r="AU184" i="2"/>
  <c r="AU180" i="2" s="1"/>
  <c r="AV184" i="2"/>
  <c r="AV180" i="2" s="1"/>
  <c r="AW184" i="2"/>
  <c r="AW180" i="2" s="1"/>
  <c r="AZ184" i="2"/>
  <c r="AZ180" i="2" s="1"/>
  <c r="BA184" i="2"/>
  <c r="BA180" i="2" s="1"/>
  <c r="BB184" i="2"/>
  <c r="BB180" i="2" s="1"/>
  <c r="BC184" i="2"/>
  <c r="BC180" i="2" s="1"/>
  <c r="BD184" i="2"/>
  <c r="BD180" i="2" s="1"/>
  <c r="BE184" i="2"/>
  <c r="BE180" i="2" s="1"/>
  <c r="BH184" i="2"/>
  <c r="BH180" i="2" s="1"/>
  <c r="BI184" i="2"/>
  <c r="BI180" i="2" s="1"/>
  <c r="BJ184" i="2"/>
  <c r="BJ180" i="2" s="1"/>
  <c r="BK184" i="2"/>
  <c r="BK180" i="2" s="1"/>
  <c r="BL184" i="2"/>
  <c r="BL180" i="2" s="1"/>
  <c r="BM184" i="2"/>
  <c r="BM180" i="2" s="1"/>
  <c r="BP184" i="2"/>
  <c r="BP180" i="2" s="1"/>
  <c r="BQ184" i="2"/>
  <c r="BQ180" i="2" s="1"/>
  <c r="BR184" i="2"/>
  <c r="BR180" i="2" s="1"/>
  <c r="BS184" i="2"/>
  <c r="BS180" i="2" s="1"/>
  <c r="BT184" i="2"/>
  <c r="BT180" i="2" s="1"/>
  <c r="BU184" i="2"/>
  <c r="BX184" i="2"/>
  <c r="BX180" i="2" s="1"/>
  <c r="BY184" i="2"/>
  <c r="BY180" i="2" s="1"/>
  <c r="BZ184" i="2"/>
  <c r="BZ180" i="2" s="1"/>
  <c r="CA184" i="2"/>
  <c r="CA180" i="2" s="1"/>
  <c r="CB184" i="2"/>
  <c r="CB180" i="2" s="1"/>
  <c r="CC184" i="2"/>
  <c r="CC180" i="2" s="1"/>
  <c r="CF184" i="2"/>
  <c r="CF180" i="2" s="1"/>
  <c r="CG184" i="2"/>
  <c r="CG180" i="2" s="1"/>
  <c r="CH184" i="2"/>
  <c r="CH180" i="2" s="1"/>
  <c r="CI184" i="2"/>
  <c r="CI180" i="2" s="1"/>
  <c r="CJ184" i="2"/>
  <c r="CJ180" i="2" s="1"/>
  <c r="CK184" i="2"/>
  <c r="CK180" i="2" s="1"/>
  <c r="CM184" i="2"/>
  <c r="CM180" i="2" s="1"/>
  <c r="CN184" i="2"/>
  <c r="CN180" i="2" s="1"/>
  <c r="CO184" i="2"/>
  <c r="CO180" i="2" s="1"/>
  <c r="CP184" i="2"/>
  <c r="CP180" i="2" s="1"/>
  <c r="CQ184" i="2"/>
  <c r="CQ180" i="2" s="1"/>
  <c r="CR184" i="2"/>
  <c r="CR180" i="2" s="1"/>
  <c r="CU184" i="2"/>
  <c r="CV184" i="2"/>
  <c r="R185" i="2"/>
  <c r="Z185" i="2" s="1"/>
  <c r="AH185" i="2" s="1"/>
  <c r="AP185" i="2" s="1"/>
  <c r="AX185" i="2" s="1"/>
  <c r="BF185" i="2" s="1"/>
  <c r="BN185" i="2" s="1"/>
  <c r="BV185" i="2" s="1"/>
  <c r="CD185" i="2" s="1"/>
  <c r="CT185" i="2"/>
  <c r="CU185" i="2"/>
  <c r="CV185" i="2"/>
  <c r="CX185" i="2" s="1"/>
  <c r="CW185" i="2"/>
  <c r="R186" i="2"/>
  <c r="Z186" i="2"/>
  <c r="AH186" i="2" s="1"/>
  <c r="AP186" i="2" s="1"/>
  <c r="AX186" i="2" s="1"/>
  <c r="BF186" i="2" s="1"/>
  <c r="BN186" i="2" s="1"/>
  <c r="BV186" i="2" s="1"/>
  <c r="CD186" i="2" s="1"/>
  <c r="CT186" i="2"/>
  <c r="CU186" i="2"/>
  <c r="CV186" i="2"/>
  <c r="CW186" i="2"/>
  <c r="CY186" i="2" s="1"/>
  <c r="CX186" i="2"/>
  <c r="R187" i="2"/>
  <c r="Z187" i="2"/>
  <c r="AH187" i="2" s="1"/>
  <c r="AP187" i="2" s="1"/>
  <c r="AX187" i="2" s="1"/>
  <c r="BF187" i="2" s="1"/>
  <c r="BN187" i="2" s="1"/>
  <c r="BV187" i="2" s="1"/>
  <c r="CD187" i="2" s="1"/>
  <c r="CT187" i="2"/>
  <c r="CU187" i="2"/>
  <c r="CV187" i="2"/>
  <c r="CW187" i="2"/>
  <c r="CX187" i="2"/>
  <c r="CY187" i="2"/>
  <c r="E189" i="2"/>
  <c r="F189" i="2"/>
  <c r="G189" i="2"/>
  <c r="H189" i="2"/>
  <c r="I189" i="2"/>
  <c r="J189" i="2"/>
  <c r="L189" i="2"/>
  <c r="M189" i="2"/>
  <c r="N189" i="2"/>
  <c r="O189" i="2"/>
  <c r="P189" i="2"/>
  <c r="Q189" i="2"/>
  <c r="T189" i="2"/>
  <c r="U189" i="2"/>
  <c r="V189" i="2"/>
  <c r="W189" i="2"/>
  <c r="X189" i="2"/>
  <c r="Y189" i="2"/>
  <c r="AB189" i="2"/>
  <c r="AC189" i="2"/>
  <c r="AD189" i="2"/>
  <c r="AE189" i="2"/>
  <c r="AF189" i="2"/>
  <c r="AG189" i="2"/>
  <c r="AJ189" i="2"/>
  <c r="AK189" i="2"/>
  <c r="AL189" i="2"/>
  <c r="AM189" i="2"/>
  <c r="AN189" i="2"/>
  <c r="AO189" i="2"/>
  <c r="AR189" i="2"/>
  <c r="AS189" i="2"/>
  <c r="AT189" i="2"/>
  <c r="AU189" i="2"/>
  <c r="AV189" i="2"/>
  <c r="AW189" i="2"/>
  <c r="AZ189" i="2"/>
  <c r="BA189" i="2"/>
  <c r="BB189" i="2"/>
  <c r="BC189" i="2"/>
  <c r="BD189" i="2"/>
  <c r="BE189" i="2"/>
  <c r="BH189" i="2"/>
  <c r="BI189" i="2"/>
  <c r="BJ189" i="2"/>
  <c r="BK189" i="2"/>
  <c r="BL189" i="2"/>
  <c r="BM189" i="2"/>
  <c r="BP189" i="2"/>
  <c r="BQ189" i="2"/>
  <c r="BR189" i="2"/>
  <c r="CV189" i="2" s="1"/>
  <c r="BS189" i="2"/>
  <c r="BT189" i="2"/>
  <c r="BU189" i="2"/>
  <c r="BX189" i="2"/>
  <c r="BY189" i="2"/>
  <c r="BZ189" i="2"/>
  <c r="CA189" i="2"/>
  <c r="CB189" i="2"/>
  <c r="CC189" i="2"/>
  <c r="CF189" i="2"/>
  <c r="CG189" i="2"/>
  <c r="CH189" i="2"/>
  <c r="CI189" i="2"/>
  <c r="CJ189" i="2"/>
  <c r="CK189" i="2"/>
  <c r="CM189" i="2"/>
  <c r="CN189" i="2"/>
  <c r="CO189" i="2"/>
  <c r="CP189" i="2"/>
  <c r="CQ189" i="2"/>
  <c r="CR189" i="2"/>
  <c r="R190" i="2"/>
  <c r="Z190" i="2" s="1"/>
  <c r="AH190" i="2" s="1"/>
  <c r="AP190" i="2" s="1"/>
  <c r="AX190" i="2" s="1"/>
  <c r="BF190" i="2" s="1"/>
  <c r="BN190" i="2" s="1"/>
  <c r="BV190" i="2" s="1"/>
  <c r="CD190" i="2" s="1"/>
  <c r="CT190" i="2"/>
  <c r="CU190" i="2"/>
  <c r="CV190" i="2"/>
  <c r="CW190" i="2"/>
  <c r="CX190" i="2"/>
  <c r="R191" i="2"/>
  <c r="Z191" i="2" s="1"/>
  <c r="AH191" i="2" s="1"/>
  <c r="AP191" i="2" s="1"/>
  <c r="AX191" i="2" s="1"/>
  <c r="BF191" i="2" s="1"/>
  <c r="BN191" i="2" s="1"/>
  <c r="BV191" i="2" s="1"/>
  <c r="CD191" i="2" s="1"/>
  <c r="CT191" i="2"/>
  <c r="CU191" i="2"/>
  <c r="CV191" i="2"/>
  <c r="CX191" i="2" s="1"/>
  <c r="CW191" i="2"/>
  <c r="CY191" i="2"/>
  <c r="R192" i="2"/>
  <c r="Z192" i="2" s="1"/>
  <c r="AH192" i="2" s="1"/>
  <c r="AP192" i="2" s="1"/>
  <c r="AX192" i="2" s="1"/>
  <c r="BF192" i="2" s="1"/>
  <c r="BN192" i="2" s="1"/>
  <c r="BV192" i="2" s="1"/>
  <c r="CD192" i="2" s="1"/>
  <c r="CT192" i="2"/>
  <c r="CU192" i="2"/>
  <c r="CY192" i="2" s="1"/>
  <c r="CV192" i="2"/>
  <c r="CW192" i="2"/>
  <c r="H193" i="2"/>
  <c r="Q193" i="2"/>
  <c r="V193" i="2"/>
  <c r="E194" i="2"/>
  <c r="E193" i="2" s="1"/>
  <c r="F194" i="2"/>
  <c r="F193" i="2" s="1"/>
  <c r="G194" i="2"/>
  <c r="G193" i="2" s="1"/>
  <c r="H194" i="2"/>
  <c r="I194" i="2"/>
  <c r="I193" i="2" s="1"/>
  <c r="J194" i="2"/>
  <c r="J193" i="2" s="1"/>
  <c r="L194" i="2"/>
  <c r="L193" i="2" s="1"/>
  <c r="M194" i="2"/>
  <c r="M193" i="2" s="1"/>
  <c r="N194" i="2"/>
  <c r="O194" i="2"/>
  <c r="O193" i="2" s="1"/>
  <c r="P194" i="2"/>
  <c r="P193" i="2" s="1"/>
  <c r="Q194" i="2"/>
  <c r="R194" i="2"/>
  <c r="T194" i="2"/>
  <c r="T193" i="2" s="1"/>
  <c r="U194" i="2"/>
  <c r="U193" i="2" s="1"/>
  <c r="V194" i="2"/>
  <c r="W194" i="2"/>
  <c r="W193" i="2" s="1"/>
  <c r="X194" i="2"/>
  <c r="X193" i="2" s="1"/>
  <c r="Y194" i="2"/>
  <c r="Y193" i="2" s="1"/>
  <c r="AB194" i="2"/>
  <c r="AB193" i="2" s="1"/>
  <c r="AC194" i="2"/>
  <c r="AC193" i="2" s="1"/>
  <c r="AD194" i="2"/>
  <c r="AD193" i="2" s="1"/>
  <c r="AE194" i="2"/>
  <c r="AE193" i="2" s="1"/>
  <c r="AF194" i="2"/>
  <c r="AF193" i="2" s="1"/>
  <c r="AG194" i="2"/>
  <c r="AG193" i="2" s="1"/>
  <c r="AJ194" i="2"/>
  <c r="AJ193" i="2" s="1"/>
  <c r="AK194" i="2"/>
  <c r="AK193" i="2" s="1"/>
  <c r="AL194" i="2"/>
  <c r="AL193" i="2" s="1"/>
  <c r="AM194" i="2"/>
  <c r="AM193" i="2" s="1"/>
  <c r="AN194" i="2"/>
  <c r="AN193" i="2" s="1"/>
  <c r="AO194" i="2"/>
  <c r="AO193" i="2" s="1"/>
  <c r="AR194" i="2"/>
  <c r="AR193" i="2" s="1"/>
  <c r="AS194" i="2"/>
  <c r="AS193" i="2" s="1"/>
  <c r="AT194" i="2"/>
  <c r="AT193" i="2" s="1"/>
  <c r="AU194" i="2"/>
  <c r="AU193" i="2" s="1"/>
  <c r="AV194" i="2"/>
  <c r="AV193" i="2" s="1"/>
  <c r="AW194" i="2"/>
  <c r="AW193" i="2" s="1"/>
  <c r="AZ194" i="2"/>
  <c r="AZ193" i="2" s="1"/>
  <c r="BA194" i="2"/>
  <c r="BA193" i="2" s="1"/>
  <c r="BB194" i="2"/>
  <c r="BB193" i="2" s="1"/>
  <c r="BC194" i="2"/>
  <c r="BC193" i="2" s="1"/>
  <c r="BD194" i="2"/>
  <c r="BD193" i="2" s="1"/>
  <c r="BE194" i="2"/>
  <c r="BE193" i="2" s="1"/>
  <c r="BH194" i="2"/>
  <c r="BH193" i="2" s="1"/>
  <c r="BI194" i="2"/>
  <c r="BI193" i="2" s="1"/>
  <c r="BJ194" i="2"/>
  <c r="BJ193" i="2" s="1"/>
  <c r="BK194" i="2"/>
  <c r="BK193" i="2" s="1"/>
  <c r="BL194" i="2"/>
  <c r="BL193" i="2" s="1"/>
  <c r="BM194" i="2"/>
  <c r="BM193" i="2" s="1"/>
  <c r="BP194" i="2"/>
  <c r="BP193" i="2" s="1"/>
  <c r="BQ194" i="2"/>
  <c r="BQ193" i="2" s="1"/>
  <c r="BR194" i="2"/>
  <c r="BR193" i="2" s="1"/>
  <c r="BS194" i="2"/>
  <c r="BS193" i="2" s="1"/>
  <c r="BT194" i="2"/>
  <c r="BT193" i="2" s="1"/>
  <c r="BU194" i="2"/>
  <c r="BU193" i="2" s="1"/>
  <c r="BX194" i="2"/>
  <c r="BX193" i="2" s="1"/>
  <c r="BY194" i="2"/>
  <c r="BY193" i="2" s="1"/>
  <c r="BZ194" i="2"/>
  <c r="BZ193" i="2" s="1"/>
  <c r="CA194" i="2"/>
  <c r="CA193" i="2" s="1"/>
  <c r="CB194" i="2"/>
  <c r="CB193" i="2" s="1"/>
  <c r="CC194" i="2"/>
  <c r="CC193" i="2" s="1"/>
  <c r="CF194" i="2"/>
  <c r="CF193" i="2" s="1"/>
  <c r="CG194" i="2"/>
  <c r="CG193" i="2" s="1"/>
  <c r="CH194" i="2"/>
  <c r="CH193" i="2" s="1"/>
  <c r="CI194" i="2"/>
  <c r="CI193" i="2" s="1"/>
  <c r="CJ194" i="2"/>
  <c r="CJ193" i="2" s="1"/>
  <c r="CK194" i="2"/>
  <c r="CK193" i="2" s="1"/>
  <c r="CM194" i="2"/>
  <c r="CM193" i="2" s="1"/>
  <c r="CN194" i="2"/>
  <c r="CN193" i="2" s="1"/>
  <c r="CO194" i="2"/>
  <c r="CO193" i="2" s="1"/>
  <c r="CP194" i="2"/>
  <c r="CP193" i="2" s="1"/>
  <c r="CQ194" i="2"/>
  <c r="CQ193" i="2" s="1"/>
  <c r="CR194" i="2"/>
  <c r="CR193" i="2" s="1"/>
  <c r="R195" i="2"/>
  <c r="Z195" i="2" s="1"/>
  <c r="AH195" i="2" s="1"/>
  <c r="AP195" i="2" s="1"/>
  <c r="AX195" i="2" s="1"/>
  <c r="BF195" i="2" s="1"/>
  <c r="BN195" i="2" s="1"/>
  <c r="BV195" i="2" s="1"/>
  <c r="CD195" i="2" s="1"/>
  <c r="CT195" i="2"/>
  <c r="CU195" i="2"/>
  <c r="CV195" i="2"/>
  <c r="CX195" i="2" s="1"/>
  <c r="CW195" i="2"/>
  <c r="CY195" i="2"/>
  <c r="R196" i="2"/>
  <c r="Z196" i="2" s="1"/>
  <c r="AH196" i="2" s="1"/>
  <c r="AP196" i="2" s="1"/>
  <c r="AX196" i="2" s="1"/>
  <c r="BF196" i="2" s="1"/>
  <c r="BN196" i="2" s="1"/>
  <c r="BV196" i="2" s="1"/>
  <c r="CD196" i="2" s="1"/>
  <c r="CT196" i="2"/>
  <c r="CU196" i="2"/>
  <c r="CY196" i="2" s="1"/>
  <c r="CV196" i="2"/>
  <c r="CX196" i="2" s="1"/>
  <c r="CW196" i="2"/>
  <c r="R197" i="2"/>
  <c r="Z197" i="2" s="1"/>
  <c r="AH197" i="2" s="1"/>
  <c r="AP197" i="2" s="1"/>
  <c r="AX197" i="2" s="1"/>
  <c r="BF197" i="2" s="1"/>
  <c r="BN197" i="2" s="1"/>
  <c r="BV197" i="2" s="1"/>
  <c r="CD197" i="2" s="1"/>
  <c r="CT197" i="2"/>
  <c r="CU197" i="2"/>
  <c r="CV197" i="2"/>
  <c r="CW197" i="2"/>
  <c r="R198" i="2"/>
  <c r="Z198" i="2" s="1"/>
  <c r="AH198" i="2" s="1"/>
  <c r="AP198" i="2" s="1"/>
  <c r="AX198" i="2" s="1"/>
  <c r="BF198" i="2" s="1"/>
  <c r="BN198" i="2" s="1"/>
  <c r="BV198" i="2" s="1"/>
  <c r="CD198" i="2" s="1"/>
  <c r="CT198" i="2"/>
  <c r="CU198" i="2"/>
  <c r="CV198" i="2"/>
  <c r="CW198" i="2"/>
  <c r="CY198" i="2" s="1"/>
  <c r="CX198" i="2"/>
  <c r="R199" i="2"/>
  <c r="Z199" i="2"/>
  <c r="AH199" i="2" s="1"/>
  <c r="AP199" i="2" s="1"/>
  <c r="AX199" i="2" s="1"/>
  <c r="BF199" i="2" s="1"/>
  <c r="BN199" i="2" s="1"/>
  <c r="BV199" i="2" s="1"/>
  <c r="CD199" i="2" s="1"/>
  <c r="CT199" i="2"/>
  <c r="CU199" i="2"/>
  <c r="CV199" i="2"/>
  <c r="CW199" i="2"/>
  <c r="CX199" i="2"/>
  <c r="CY199" i="2"/>
  <c r="E200" i="2"/>
  <c r="F200" i="2"/>
  <c r="CU200" i="2" s="1"/>
  <c r="G200" i="2"/>
  <c r="H200" i="2"/>
  <c r="I200" i="2"/>
  <c r="J200" i="2"/>
  <c r="L200" i="2"/>
  <c r="M200" i="2"/>
  <c r="N200" i="2"/>
  <c r="O200" i="2"/>
  <c r="P200" i="2"/>
  <c r="Q200" i="2"/>
  <c r="R200" i="2" s="1"/>
  <c r="T200" i="2"/>
  <c r="U200" i="2"/>
  <c r="V200" i="2"/>
  <c r="W200" i="2"/>
  <c r="X200" i="2"/>
  <c r="Y200" i="2"/>
  <c r="AB200" i="2"/>
  <c r="AC200" i="2"/>
  <c r="AD200" i="2"/>
  <c r="AE200" i="2"/>
  <c r="AF200" i="2"/>
  <c r="AG200" i="2"/>
  <c r="AJ200" i="2"/>
  <c r="AK200" i="2"/>
  <c r="AL200" i="2"/>
  <c r="AM200" i="2"/>
  <c r="AN200" i="2"/>
  <c r="AO200" i="2"/>
  <c r="AR200" i="2"/>
  <c r="AS200" i="2"/>
  <c r="AT200" i="2"/>
  <c r="AU200" i="2"/>
  <c r="AV200" i="2"/>
  <c r="AW200" i="2"/>
  <c r="AZ200" i="2"/>
  <c r="BA200" i="2"/>
  <c r="BB200" i="2"/>
  <c r="BC200" i="2"/>
  <c r="BD200" i="2"/>
  <c r="BE200" i="2"/>
  <c r="BH200" i="2"/>
  <c r="BI200" i="2"/>
  <c r="BJ200" i="2"/>
  <c r="BK200" i="2"/>
  <c r="BL200" i="2"/>
  <c r="BM200" i="2"/>
  <c r="BP200" i="2"/>
  <c r="BQ200" i="2"/>
  <c r="BR200" i="2"/>
  <c r="BS200" i="2"/>
  <c r="BT200" i="2"/>
  <c r="BU200" i="2"/>
  <c r="BX200" i="2"/>
  <c r="BY200" i="2"/>
  <c r="BZ200" i="2"/>
  <c r="CA200" i="2"/>
  <c r="CB200" i="2"/>
  <c r="CC200" i="2"/>
  <c r="CF200" i="2"/>
  <c r="CG200" i="2"/>
  <c r="CH200" i="2"/>
  <c r="CI200" i="2"/>
  <c r="CJ200" i="2"/>
  <c r="CK200" i="2"/>
  <c r="CM200" i="2"/>
  <c r="CN200" i="2"/>
  <c r="CO200" i="2"/>
  <c r="CP200" i="2"/>
  <c r="CQ200" i="2"/>
  <c r="CR200" i="2"/>
  <c r="CV200" i="2"/>
  <c r="R201" i="2"/>
  <c r="Z201" i="2" s="1"/>
  <c r="AH201" i="2" s="1"/>
  <c r="AP201" i="2" s="1"/>
  <c r="AX201" i="2" s="1"/>
  <c r="BF201" i="2" s="1"/>
  <c r="BN201" i="2" s="1"/>
  <c r="BV201" i="2" s="1"/>
  <c r="CD201" i="2" s="1"/>
  <c r="CT201" i="2"/>
  <c r="CU201" i="2"/>
  <c r="CV201" i="2"/>
  <c r="CW201" i="2"/>
  <c r="CY201" i="2" s="1"/>
  <c r="R202" i="2"/>
  <c r="Z202" i="2" s="1"/>
  <c r="AH202" i="2" s="1"/>
  <c r="AP202" i="2" s="1"/>
  <c r="AX202" i="2" s="1"/>
  <c r="BF202" i="2" s="1"/>
  <c r="BN202" i="2" s="1"/>
  <c r="BV202" i="2" s="1"/>
  <c r="CD202" i="2" s="1"/>
  <c r="CT202" i="2"/>
  <c r="CU202" i="2"/>
  <c r="CV202" i="2"/>
  <c r="CX202" i="2" s="1"/>
  <c r="CW202" i="2"/>
  <c r="CY202" i="2" s="1"/>
  <c r="E203" i="2"/>
  <c r="CT203" i="2" s="1"/>
  <c r="F203" i="2"/>
  <c r="G203" i="2"/>
  <c r="H203" i="2"/>
  <c r="I203" i="2"/>
  <c r="L203" i="2"/>
  <c r="M203" i="2"/>
  <c r="N203" i="2"/>
  <c r="O203" i="2"/>
  <c r="P203" i="2"/>
  <c r="R203" i="2"/>
  <c r="Z203" i="2" s="1"/>
  <c r="AH203" i="2" s="1"/>
  <c r="AP203" i="2" s="1"/>
  <c r="AX203" i="2" s="1"/>
  <c r="BF203" i="2" s="1"/>
  <c r="BN203" i="2" s="1"/>
  <c r="BV203" i="2" s="1"/>
  <c r="CD203" i="2" s="1"/>
  <c r="T203" i="2"/>
  <c r="U203" i="2"/>
  <c r="V203" i="2"/>
  <c r="W203" i="2"/>
  <c r="X203" i="2"/>
  <c r="AB203" i="2"/>
  <c r="AC203" i="2"/>
  <c r="AD203" i="2"/>
  <c r="AE203" i="2"/>
  <c r="AF203" i="2"/>
  <c r="AJ203" i="2"/>
  <c r="AK203" i="2"/>
  <c r="AL203" i="2"/>
  <c r="AM203" i="2"/>
  <c r="AN203" i="2"/>
  <c r="AR203" i="2"/>
  <c r="AS203" i="2"/>
  <c r="AT203" i="2"/>
  <c r="AU203" i="2"/>
  <c r="AV203" i="2"/>
  <c r="AZ203" i="2"/>
  <c r="BA203" i="2"/>
  <c r="BB203" i="2"/>
  <c r="BC203" i="2"/>
  <c r="BD203" i="2"/>
  <c r="BH203" i="2"/>
  <c r="BI203" i="2"/>
  <c r="BJ203" i="2"/>
  <c r="BK203" i="2"/>
  <c r="BL203" i="2"/>
  <c r="BP203" i="2"/>
  <c r="BQ203" i="2"/>
  <c r="BR203" i="2"/>
  <c r="BS203" i="2"/>
  <c r="BT203" i="2"/>
  <c r="BX203" i="2"/>
  <c r="BY203" i="2"/>
  <c r="BZ203" i="2"/>
  <c r="CA203" i="2"/>
  <c r="CB203" i="2"/>
  <c r="CF203" i="2"/>
  <c r="CG203" i="2"/>
  <c r="CH203" i="2"/>
  <c r="CI203" i="2"/>
  <c r="CJ203" i="2"/>
  <c r="CM203" i="2"/>
  <c r="CN203" i="2"/>
  <c r="CO203" i="2"/>
  <c r="CP203" i="2"/>
  <c r="CQ203" i="2"/>
  <c r="R204" i="2"/>
  <c r="Z204" i="2" s="1"/>
  <c r="AH204" i="2" s="1"/>
  <c r="AP204" i="2" s="1"/>
  <c r="AX204" i="2" s="1"/>
  <c r="BF204" i="2" s="1"/>
  <c r="BN204" i="2" s="1"/>
  <c r="BV204" i="2" s="1"/>
  <c r="CD204" i="2" s="1"/>
  <c r="CT204" i="2"/>
  <c r="CU204" i="2"/>
  <c r="CY204" i="2" s="1"/>
  <c r="CV204" i="2"/>
  <c r="CW204" i="2"/>
  <c r="R205" i="2"/>
  <c r="Z205" i="2" s="1"/>
  <c r="AH205" i="2" s="1"/>
  <c r="AP205" i="2" s="1"/>
  <c r="AX205" i="2" s="1"/>
  <c r="BF205" i="2" s="1"/>
  <c r="BN205" i="2" s="1"/>
  <c r="BV205" i="2" s="1"/>
  <c r="CD205" i="2" s="1"/>
  <c r="CT205" i="2"/>
  <c r="CU205" i="2"/>
  <c r="CV205" i="2"/>
  <c r="CX205" i="2" s="1"/>
  <c r="CW205" i="2"/>
  <c r="CY205" i="2" s="1"/>
  <c r="R206" i="2"/>
  <c r="Z206" i="2" s="1"/>
  <c r="AH206" i="2" s="1"/>
  <c r="AP206" i="2" s="1"/>
  <c r="AX206" i="2" s="1"/>
  <c r="BF206" i="2" s="1"/>
  <c r="BN206" i="2" s="1"/>
  <c r="BV206" i="2" s="1"/>
  <c r="CD206" i="2" s="1"/>
  <c r="CT206" i="2"/>
  <c r="CU206" i="2"/>
  <c r="CV206" i="2"/>
  <c r="CX206" i="2" s="1"/>
  <c r="CW206" i="2"/>
  <c r="E207" i="2"/>
  <c r="F207" i="2"/>
  <c r="G207" i="2"/>
  <c r="H207" i="2"/>
  <c r="I207" i="2"/>
  <c r="L207" i="2"/>
  <c r="M207" i="2"/>
  <c r="N207" i="2"/>
  <c r="O207" i="2"/>
  <c r="P207" i="2"/>
  <c r="R207" i="2"/>
  <c r="Z207" i="2" s="1"/>
  <c r="AH207" i="2" s="1"/>
  <c r="AP207" i="2" s="1"/>
  <c r="AX207" i="2" s="1"/>
  <c r="BF207" i="2" s="1"/>
  <c r="BN207" i="2" s="1"/>
  <c r="BV207" i="2" s="1"/>
  <c r="CD207" i="2" s="1"/>
  <c r="T207" i="2"/>
  <c r="U207" i="2"/>
  <c r="V207" i="2"/>
  <c r="W207" i="2"/>
  <c r="X207" i="2"/>
  <c r="AB207" i="2"/>
  <c r="AC207" i="2"/>
  <c r="AD207" i="2"/>
  <c r="AE207" i="2"/>
  <c r="AF207" i="2"/>
  <c r="AJ207" i="2"/>
  <c r="AK207" i="2"/>
  <c r="AL207" i="2"/>
  <c r="AM207" i="2"/>
  <c r="AN207" i="2"/>
  <c r="AR207" i="2"/>
  <c r="AS207" i="2"/>
  <c r="AT207" i="2"/>
  <c r="AU207" i="2"/>
  <c r="AV207" i="2"/>
  <c r="AZ207" i="2"/>
  <c r="BA207" i="2"/>
  <c r="BB207" i="2"/>
  <c r="BC207" i="2"/>
  <c r="BD207" i="2"/>
  <c r="BH207" i="2"/>
  <c r="BI207" i="2"/>
  <c r="BJ207" i="2"/>
  <c r="BK207" i="2"/>
  <c r="BL207" i="2"/>
  <c r="BP207" i="2"/>
  <c r="BQ207" i="2"/>
  <c r="BR207" i="2"/>
  <c r="BS207" i="2"/>
  <c r="BT207" i="2"/>
  <c r="BX207" i="2"/>
  <c r="BY207" i="2"/>
  <c r="BZ207" i="2"/>
  <c r="CA207" i="2"/>
  <c r="CB207" i="2"/>
  <c r="CF207" i="2"/>
  <c r="CG207" i="2"/>
  <c r="CH207" i="2"/>
  <c r="CI207" i="2"/>
  <c r="CJ207" i="2"/>
  <c r="CM207" i="2"/>
  <c r="CN207" i="2"/>
  <c r="CU207" i="2" s="1"/>
  <c r="CO207" i="2"/>
  <c r="CP207" i="2"/>
  <c r="CQ207" i="2"/>
  <c r="CT207" i="2"/>
  <c r="R208" i="2"/>
  <c r="Z208" i="2"/>
  <c r="AH208" i="2" s="1"/>
  <c r="AP208" i="2" s="1"/>
  <c r="AX208" i="2" s="1"/>
  <c r="BF208" i="2" s="1"/>
  <c r="BN208" i="2" s="1"/>
  <c r="BV208" i="2" s="1"/>
  <c r="CD208" i="2" s="1"/>
  <c r="CT208" i="2"/>
  <c r="CU208" i="2"/>
  <c r="CV208" i="2"/>
  <c r="CW208" i="2"/>
  <c r="CY208" i="2"/>
  <c r="R209" i="2"/>
  <c r="Z209" i="2" s="1"/>
  <c r="AH209" i="2" s="1"/>
  <c r="AP209" i="2" s="1"/>
  <c r="AX209" i="2" s="1"/>
  <c r="BF209" i="2" s="1"/>
  <c r="BN209" i="2" s="1"/>
  <c r="BV209" i="2" s="1"/>
  <c r="CD209" i="2" s="1"/>
  <c r="CT209" i="2"/>
  <c r="CU209" i="2"/>
  <c r="CV209" i="2"/>
  <c r="CX209" i="2" s="1"/>
  <c r="CW209" i="2"/>
  <c r="CY209" i="2" s="1"/>
  <c r="R210" i="2"/>
  <c r="Z210" i="2" s="1"/>
  <c r="AH210" i="2" s="1"/>
  <c r="AP210" i="2" s="1"/>
  <c r="AX210" i="2" s="1"/>
  <c r="BF210" i="2" s="1"/>
  <c r="BN210" i="2" s="1"/>
  <c r="BV210" i="2" s="1"/>
  <c r="CD210" i="2" s="1"/>
  <c r="CT210" i="2"/>
  <c r="CU210" i="2"/>
  <c r="CV210" i="2"/>
  <c r="CX210" i="2" s="1"/>
  <c r="CW210" i="2"/>
  <c r="E211" i="2"/>
  <c r="F211" i="2"/>
  <c r="G211" i="2"/>
  <c r="H211" i="2"/>
  <c r="I211" i="2"/>
  <c r="J211" i="2"/>
  <c r="L211" i="2"/>
  <c r="M211" i="2"/>
  <c r="N211" i="2"/>
  <c r="O211" i="2"/>
  <c r="P211" i="2"/>
  <c r="Q211" i="2"/>
  <c r="R211" i="2" s="1"/>
  <c r="T211" i="2"/>
  <c r="U211" i="2"/>
  <c r="V211" i="2"/>
  <c r="W211" i="2"/>
  <c r="X211" i="2"/>
  <c r="Y211" i="2"/>
  <c r="AB211" i="2"/>
  <c r="AC211" i="2"/>
  <c r="AD211" i="2"/>
  <c r="AE211" i="2"/>
  <c r="AF211" i="2"/>
  <c r="AG211" i="2"/>
  <c r="AJ211" i="2"/>
  <c r="AK211" i="2"/>
  <c r="AL211" i="2"/>
  <c r="AM211" i="2"/>
  <c r="AN211" i="2"/>
  <c r="AO211" i="2"/>
  <c r="AR211" i="2"/>
  <c r="AS211" i="2"/>
  <c r="AT211" i="2"/>
  <c r="AU211" i="2"/>
  <c r="AV211" i="2"/>
  <c r="AW211" i="2"/>
  <c r="AZ211" i="2"/>
  <c r="BA211" i="2"/>
  <c r="BB211" i="2"/>
  <c r="BC211" i="2"/>
  <c r="BD211" i="2"/>
  <c r="BE211" i="2"/>
  <c r="BH211" i="2"/>
  <c r="BI211" i="2"/>
  <c r="BJ211" i="2"/>
  <c r="BK211" i="2"/>
  <c r="BL211" i="2"/>
  <c r="BM211" i="2"/>
  <c r="BP211" i="2"/>
  <c r="BQ211" i="2"/>
  <c r="BR211" i="2"/>
  <c r="BS211" i="2"/>
  <c r="BT211" i="2"/>
  <c r="BU211" i="2"/>
  <c r="BX211" i="2"/>
  <c r="BY211" i="2"/>
  <c r="BZ211" i="2"/>
  <c r="CA211" i="2"/>
  <c r="CB211" i="2"/>
  <c r="CC211" i="2"/>
  <c r="CF211" i="2"/>
  <c r="CG211" i="2"/>
  <c r="CH211" i="2"/>
  <c r="CI211" i="2"/>
  <c r="CJ211" i="2"/>
  <c r="CK211" i="2"/>
  <c r="CM211" i="2"/>
  <c r="CN211" i="2"/>
  <c r="CO211" i="2"/>
  <c r="CP211" i="2"/>
  <c r="CQ211" i="2"/>
  <c r="CR211" i="2"/>
  <c r="CT211" i="2"/>
  <c r="CU211" i="2"/>
  <c r="CW211" i="2"/>
  <c r="CY211" i="2"/>
  <c r="R212" i="2"/>
  <c r="Z212" i="2" s="1"/>
  <c r="AH212" i="2" s="1"/>
  <c r="AP212" i="2" s="1"/>
  <c r="AX212" i="2" s="1"/>
  <c r="BF212" i="2" s="1"/>
  <c r="BN212" i="2" s="1"/>
  <c r="BV212" i="2" s="1"/>
  <c r="CD212" i="2" s="1"/>
  <c r="CT212" i="2"/>
  <c r="CU212" i="2"/>
  <c r="CV212" i="2"/>
  <c r="CX212" i="2" s="1"/>
  <c r="CW212" i="2"/>
  <c r="CY212" i="2"/>
  <c r="R213" i="2"/>
  <c r="Z213" i="2" s="1"/>
  <c r="AH213" i="2" s="1"/>
  <c r="AP213" i="2" s="1"/>
  <c r="AX213" i="2" s="1"/>
  <c r="BF213" i="2" s="1"/>
  <c r="BN213" i="2" s="1"/>
  <c r="BV213" i="2" s="1"/>
  <c r="CD213" i="2" s="1"/>
  <c r="CT213" i="2"/>
  <c r="CU213" i="2"/>
  <c r="CV213" i="2"/>
  <c r="CW213" i="2"/>
  <c r="CY213" i="2" s="1"/>
  <c r="R214" i="2"/>
  <c r="Z214" i="2" s="1"/>
  <c r="AH214" i="2" s="1"/>
  <c r="AP214" i="2" s="1"/>
  <c r="AX214" i="2" s="1"/>
  <c r="BF214" i="2" s="1"/>
  <c r="BN214" i="2" s="1"/>
  <c r="BV214" i="2" s="1"/>
  <c r="CD214" i="2" s="1"/>
  <c r="CT214" i="2"/>
  <c r="CU214" i="2"/>
  <c r="CV214" i="2"/>
  <c r="CX214" i="2" s="1"/>
  <c r="CW214" i="2"/>
  <c r="CY214" i="2" s="1"/>
  <c r="R215" i="2"/>
  <c r="Z215" i="2" s="1"/>
  <c r="AH215" i="2" s="1"/>
  <c r="AP215" i="2" s="1"/>
  <c r="AX215" i="2" s="1"/>
  <c r="BF215" i="2" s="1"/>
  <c r="BN215" i="2" s="1"/>
  <c r="BV215" i="2" s="1"/>
  <c r="CD215" i="2" s="1"/>
  <c r="CT215" i="2"/>
  <c r="CU215" i="2"/>
  <c r="CV215" i="2"/>
  <c r="CW215" i="2"/>
  <c r="CY215" i="2"/>
  <c r="R216" i="2"/>
  <c r="Z216" i="2" s="1"/>
  <c r="AH216" i="2" s="1"/>
  <c r="AP216" i="2" s="1"/>
  <c r="AX216" i="2" s="1"/>
  <c r="BF216" i="2" s="1"/>
  <c r="BN216" i="2" s="1"/>
  <c r="BV216" i="2" s="1"/>
  <c r="CD216" i="2" s="1"/>
  <c r="CT216" i="2"/>
  <c r="CU216" i="2"/>
  <c r="CV216" i="2"/>
  <c r="CX216" i="2" s="1"/>
  <c r="CW216" i="2"/>
  <c r="E217" i="2"/>
  <c r="F217" i="2"/>
  <c r="G217" i="2"/>
  <c r="CV217" i="2" s="1"/>
  <c r="H217" i="2"/>
  <c r="I217" i="2"/>
  <c r="J217" i="2"/>
  <c r="R217" i="2" s="1"/>
  <c r="L217" i="2"/>
  <c r="M217" i="2"/>
  <c r="N217" i="2"/>
  <c r="O217" i="2"/>
  <c r="P217" i="2"/>
  <c r="Q217" i="2"/>
  <c r="T217" i="2"/>
  <c r="U217" i="2"/>
  <c r="V217" i="2"/>
  <c r="W217" i="2"/>
  <c r="X217" i="2"/>
  <c r="Y217" i="2"/>
  <c r="Z217" i="2" s="1"/>
  <c r="AB217" i="2"/>
  <c r="AC217" i="2"/>
  <c r="AD217" i="2"/>
  <c r="AE217" i="2"/>
  <c r="AF217" i="2"/>
  <c r="AG217" i="2"/>
  <c r="AJ217" i="2"/>
  <c r="AK217" i="2"/>
  <c r="AL217" i="2"/>
  <c r="AM217" i="2"/>
  <c r="CW217" i="2" s="1"/>
  <c r="AN217" i="2"/>
  <c r="AO217" i="2"/>
  <c r="AR217" i="2"/>
  <c r="AS217" i="2"/>
  <c r="AT217" i="2"/>
  <c r="AU217" i="2"/>
  <c r="AV217" i="2"/>
  <c r="AW217" i="2"/>
  <c r="AZ217" i="2"/>
  <c r="BA217" i="2"/>
  <c r="BB217" i="2"/>
  <c r="BC217" i="2"/>
  <c r="BD217" i="2"/>
  <c r="BE217" i="2"/>
  <c r="BH217" i="2"/>
  <c r="BI217" i="2"/>
  <c r="BJ217" i="2"/>
  <c r="BK217" i="2"/>
  <c r="BL217" i="2"/>
  <c r="BM217" i="2"/>
  <c r="BP217" i="2"/>
  <c r="BQ217" i="2"/>
  <c r="BR217" i="2"/>
  <c r="BS217" i="2"/>
  <c r="BT217" i="2"/>
  <c r="BU217" i="2"/>
  <c r="BX217" i="2"/>
  <c r="BY217" i="2"/>
  <c r="BZ217" i="2"/>
  <c r="CA217" i="2"/>
  <c r="CB217" i="2"/>
  <c r="CC217" i="2"/>
  <c r="CF217" i="2"/>
  <c r="CG217" i="2"/>
  <c r="CH217" i="2"/>
  <c r="CI217" i="2"/>
  <c r="CJ217" i="2"/>
  <c r="CK217" i="2"/>
  <c r="CM217" i="2"/>
  <c r="CN217" i="2"/>
  <c r="CO217" i="2"/>
  <c r="CP217" i="2"/>
  <c r="CQ217" i="2"/>
  <c r="CR217" i="2"/>
  <c r="CT217" i="2"/>
  <c r="CX217" i="2" s="1"/>
  <c r="R218" i="2"/>
  <c r="Z218" i="2" s="1"/>
  <c r="AH218" i="2" s="1"/>
  <c r="AP218" i="2" s="1"/>
  <c r="AX218" i="2" s="1"/>
  <c r="BF218" i="2" s="1"/>
  <c r="BN218" i="2" s="1"/>
  <c r="BV218" i="2" s="1"/>
  <c r="CD218" i="2" s="1"/>
  <c r="CT218" i="2"/>
  <c r="CU218" i="2"/>
  <c r="CV218" i="2"/>
  <c r="CX218" i="2" s="1"/>
  <c r="CW218" i="2"/>
  <c r="R219" i="2"/>
  <c r="Z219" i="2"/>
  <c r="AH219" i="2" s="1"/>
  <c r="AP219" i="2" s="1"/>
  <c r="AX219" i="2" s="1"/>
  <c r="BF219" i="2" s="1"/>
  <c r="BN219" i="2" s="1"/>
  <c r="BV219" i="2" s="1"/>
  <c r="CD219" i="2" s="1"/>
  <c r="CT219" i="2"/>
  <c r="CU219" i="2"/>
  <c r="CV219" i="2"/>
  <c r="CX219" i="2" s="1"/>
  <c r="CW219" i="2"/>
  <c r="CY219" i="2"/>
  <c r="R220" i="2"/>
  <c r="Z220" i="2" s="1"/>
  <c r="AH220" i="2" s="1"/>
  <c r="AP220" i="2" s="1"/>
  <c r="AX220" i="2" s="1"/>
  <c r="BF220" i="2" s="1"/>
  <c r="BN220" i="2" s="1"/>
  <c r="BV220" i="2" s="1"/>
  <c r="CD220" i="2" s="1"/>
  <c r="CT220" i="2"/>
  <c r="CU220" i="2"/>
  <c r="CV220" i="2"/>
  <c r="CW220" i="2"/>
  <c r="CY220" i="2"/>
  <c r="R221" i="2"/>
  <c r="Z221" i="2" s="1"/>
  <c r="AH221" i="2" s="1"/>
  <c r="AP221" i="2" s="1"/>
  <c r="AX221" i="2" s="1"/>
  <c r="BF221" i="2" s="1"/>
  <c r="BN221" i="2" s="1"/>
  <c r="BV221" i="2" s="1"/>
  <c r="CD221" i="2" s="1"/>
  <c r="CT221" i="2"/>
  <c r="CU221" i="2"/>
  <c r="CV221" i="2"/>
  <c r="CX221" i="2" s="1"/>
  <c r="CW221" i="2"/>
  <c r="E229" i="2"/>
  <c r="E228" i="2" s="1"/>
  <c r="F229" i="2"/>
  <c r="F228" i="2" s="1"/>
  <c r="G229" i="2"/>
  <c r="G228" i="2" s="1"/>
  <c r="H229" i="2"/>
  <c r="H228" i="2" s="1"/>
  <c r="L229" i="2"/>
  <c r="L228" i="2" s="1"/>
  <c r="N229" i="2"/>
  <c r="N228" i="2" s="1"/>
  <c r="O229" i="2"/>
  <c r="O228" i="2" s="1"/>
  <c r="T229" i="2"/>
  <c r="T228" i="2" s="1"/>
  <c r="U229" i="2"/>
  <c r="U228" i="2" s="1"/>
  <c r="V229" i="2"/>
  <c r="V228" i="2" s="1"/>
  <c r="W229" i="2"/>
  <c r="W228" i="2" s="1"/>
  <c r="AB229" i="2"/>
  <c r="AB228" i="2" s="1"/>
  <c r="AC229" i="2"/>
  <c r="AC228" i="2" s="1"/>
  <c r="AD229" i="2"/>
  <c r="AD228" i="2" s="1"/>
  <c r="AE229" i="2"/>
  <c r="AE228" i="2" s="1"/>
  <c r="AJ229" i="2"/>
  <c r="AJ228" i="2" s="1"/>
  <c r="AK229" i="2"/>
  <c r="AK228" i="2" s="1"/>
  <c r="AL229" i="2"/>
  <c r="AL228" i="2" s="1"/>
  <c r="AM229" i="2"/>
  <c r="AM228" i="2" s="1"/>
  <c r="AR229" i="2"/>
  <c r="AR228" i="2" s="1"/>
  <c r="AS229" i="2"/>
  <c r="AS228" i="2" s="1"/>
  <c r="AT229" i="2"/>
  <c r="AT228" i="2" s="1"/>
  <c r="AU229" i="2"/>
  <c r="AU228" i="2" s="1"/>
  <c r="AZ229" i="2"/>
  <c r="AZ228" i="2" s="1"/>
  <c r="BA229" i="2"/>
  <c r="BA228" i="2" s="1"/>
  <c r="BB229" i="2"/>
  <c r="BB228" i="2" s="1"/>
  <c r="BC229" i="2"/>
  <c r="BC228" i="2" s="1"/>
  <c r="BH229" i="2"/>
  <c r="BH228" i="2" s="1"/>
  <c r="BJ229" i="2"/>
  <c r="BJ228" i="2" s="1"/>
  <c r="BK229" i="2"/>
  <c r="BK228" i="2" s="1"/>
  <c r="BP229" i="2"/>
  <c r="BP228" i="2" s="1"/>
  <c r="BQ229" i="2"/>
  <c r="BQ228" i="2" s="1"/>
  <c r="BR229" i="2"/>
  <c r="BR228" i="2" s="1"/>
  <c r="BX229" i="2"/>
  <c r="BX228" i="2" s="1"/>
  <c r="BY229" i="2"/>
  <c r="BY228" i="2" s="1"/>
  <c r="BZ229" i="2"/>
  <c r="CF229" i="2"/>
  <c r="CF228" i="2" s="1"/>
  <c r="CH229" i="2"/>
  <c r="CH228" i="2" s="1"/>
  <c r="CM229" i="2"/>
  <c r="CM228" i="2" s="1"/>
  <c r="CO229" i="2"/>
  <c r="CO228" i="2" s="1"/>
  <c r="I230" i="2"/>
  <c r="J230" i="2"/>
  <c r="R230" i="2" s="1"/>
  <c r="P230" i="2"/>
  <c r="P229" i="2" s="1"/>
  <c r="Q230" i="2"/>
  <c r="X230" i="2"/>
  <c r="Y230" i="2"/>
  <c r="AF230" i="2"/>
  <c r="AG230" i="2"/>
  <c r="AN230" i="2"/>
  <c r="AO230" i="2"/>
  <c r="AV230" i="2"/>
  <c r="AW230" i="2"/>
  <c r="BD230" i="2"/>
  <c r="BE230" i="2"/>
  <c r="BI230" i="2"/>
  <c r="BI229" i="2" s="1"/>
  <c r="BI228" i="2" s="1"/>
  <c r="BL230" i="2"/>
  <c r="BS230" i="2"/>
  <c r="BT230" i="2"/>
  <c r="CA230" i="2"/>
  <c r="CW230" i="2" s="1"/>
  <c r="CB230" i="2"/>
  <c r="CJ230" i="2"/>
  <c r="CK230" i="2"/>
  <c r="CK229" i="2" s="1"/>
  <c r="CQ230" i="2"/>
  <c r="CQ229" i="2" s="1"/>
  <c r="CR230" i="2"/>
  <c r="CT230" i="2"/>
  <c r="CX230" i="2" s="1"/>
  <c r="CV230" i="2"/>
  <c r="I231" i="2"/>
  <c r="J231" i="2"/>
  <c r="M231" i="2"/>
  <c r="CU231" i="2" s="1"/>
  <c r="P231" i="2"/>
  <c r="X231" i="2"/>
  <c r="Y231" i="2"/>
  <c r="AF231" i="2"/>
  <c r="AG231" i="2"/>
  <c r="AN231" i="2"/>
  <c r="AO231" i="2"/>
  <c r="AV231" i="2"/>
  <c r="AW231" i="2"/>
  <c r="BD231" i="2"/>
  <c r="BE231" i="2"/>
  <c r="BL231" i="2"/>
  <c r="BM231" i="2"/>
  <c r="BS231" i="2"/>
  <c r="CA231" i="2" s="1"/>
  <c r="BT231" i="2"/>
  <c r="BU231" i="2"/>
  <c r="CB231" i="2"/>
  <c r="CJ231" i="2"/>
  <c r="CK231" i="2"/>
  <c r="CQ231" i="2"/>
  <c r="CR231" i="2"/>
  <c r="CT231" i="2"/>
  <c r="CV231" i="2"/>
  <c r="I232" i="2"/>
  <c r="J232" i="2"/>
  <c r="R232" i="2" s="1"/>
  <c r="P232" i="2"/>
  <c r="Q232" i="2"/>
  <c r="X232" i="2"/>
  <c r="Y232" i="2"/>
  <c r="AF232" i="2"/>
  <c r="AG232" i="2"/>
  <c r="AN232" i="2"/>
  <c r="AO232" i="2"/>
  <c r="AV232" i="2"/>
  <c r="AW232" i="2"/>
  <c r="BD232" i="2"/>
  <c r="BE232" i="2"/>
  <c r="BL232" i="2"/>
  <c r="BM232" i="2"/>
  <c r="BS232" i="2"/>
  <c r="CA232" i="2" s="1"/>
  <c r="BT232" i="2"/>
  <c r="CB232" i="2"/>
  <c r="CJ232" i="2"/>
  <c r="CK232" i="2"/>
  <c r="CQ232" i="2"/>
  <c r="CR232" i="2"/>
  <c r="CT232" i="2"/>
  <c r="CU232" i="2"/>
  <c r="CV232" i="2"/>
  <c r="CX232" i="2"/>
  <c r="I233" i="2"/>
  <c r="J233" i="2"/>
  <c r="P233" i="2"/>
  <c r="Q233" i="2"/>
  <c r="X233" i="2"/>
  <c r="Y233" i="2"/>
  <c r="AF233" i="2"/>
  <c r="AG233" i="2"/>
  <c r="AN233" i="2"/>
  <c r="AO233" i="2"/>
  <c r="AV233" i="2"/>
  <c r="AW233" i="2"/>
  <c r="BD233" i="2"/>
  <c r="BE233" i="2"/>
  <c r="BL233" i="2"/>
  <c r="BM233" i="2"/>
  <c r="BS233" i="2"/>
  <c r="BU233" i="2" s="1"/>
  <c r="BT233" i="2"/>
  <c r="CA233" i="2"/>
  <c r="CW233" i="2" s="1"/>
  <c r="CY233" i="2" s="1"/>
  <c r="CB233" i="2"/>
  <c r="CJ233" i="2"/>
  <c r="CK233" i="2"/>
  <c r="CQ233" i="2"/>
  <c r="CR233" i="2"/>
  <c r="CT233" i="2"/>
  <c r="CX233" i="2" s="1"/>
  <c r="CU233" i="2"/>
  <c r="CV233" i="2"/>
  <c r="I234" i="2"/>
  <c r="J234" i="2"/>
  <c r="P234" i="2"/>
  <c r="Q234" i="2"/>
  <c r="X234" i="2"/>
  <c r="Y234" i="2"/>
  <c r="AF234" i="2"/>
  <c r="AG234" i="2"/>
  <c r="AN234" i="2"/>
  <c r="AO234" i="2"/>
  <c r="AV234" i="2"/>
  <c r="AW234" i="2"/>
  <c r="BD234" i="2"/>
  <c r="BE234" i="2"/>
  <c r="BL234" i="2"/>
  <c r="BM234" i="2"/>
  <c r="BS234" i="2"/>
  <c r="BU234" i="2" s="1"/>
  <c r="BT234" i="2"/>
  <c r="CA234" i="2"/>
  <c r="CC234" i="2" s="1"/>
  <c r="CB234" i="2"/>
  <c r="CJ234" i="2"/>
  <c r="CK234" i="2"/>
  <c r="CQ234" i="2"/>
  <c r="CR234" i="2"/>
  <c r="CT234" i="2"/>
  <c r="CX234" i="2" s="1"/>
  <c r="CU234" i="2"/>
  <c r="CV234" i="2"/>
  <c r="I235" i="2"/>
  <c r="J235" i="2"/>
  <c r="P235" i="2"/>
  <c r="Q235" i="2"/>
  <c r="X235" i="2"/>
  <c r="Y235" i="2"/>
  <c r="AF235" i="2"/>
  <c r="AG235" i="2"/>
  <c r="AN235" i="2"/>
  <c r="AO235" i="2"/>
  <c r="AV235" i="2"/>
  <c r="AW235" i="2"/>
  <c r="BD235" i="2"/>
  <c r="BE235" i="2"/>
  <c r="BL235" i="2"/>
  <c r="BM235" i="2"/>
  <c r="BS235" i="2"/>
  <c r="BU235" i="2" s="1"/>
  <c r="BT235" i="2"/>
  <c r="CA235" i="2"/>
  <c r="CC235" i="2" s="1"/>
  <c r="CB235" i="2"/>
  <c r="CJ235" i="2"/>
  <c r="CK235" i="2"/>
  <c r="CQ235" i="2"/>
  <c r="CR235" i="2"/>
  <c r="CT235" i="2"/>
  <c r="CU235" i="2"/>
  <c r="CV235" i="2"/>
  <c r="CX235" i="2" s="1"/>
  <c r="I236" i="2"/>
  <c r="J236" i="2"/>
  <c r="P236" i="2"/>
  <c r="Q236" i="2"/>
  <c r="X236" i="2"/>
  <c r="Y236" i="2"/>
  <c r="AF236" i="2"/>
  <c r="AG236" i="2"/>
  <c r="AN236" i="2"/>
  <c r="AO236" i="2"/>
  <c r="AV236" i="2"/>
  <c r="AW236" i="2"/>
  <c r="BD236" i="2"/>
  <c r="BE236" i="2"/>
  <c r="BL236" i="2"/>
  <c r="BM236" i="2"/>
  <c r="BS236" i="2"/>
  <c r="BU236" i="2" s="1"/>
  <c r="BT236" i="2"/>
  <c r="CA236" i="2"/>
  <c r="CC236" i="2" s="1"/>
  <c r="CB236" i="2"/>
  <c r="CJ236" i="2"/>
  <c r="CK236" i="2"/>
  <c r="CQ236" i="2"/>
  <c r="CR236" i="2"/>
  <c r="CT236" i="2"/>
  <c r="CU236" i="2"/>
  <c r="CV236" i="2"/>
  <c r="I237" i="2"/>
  <c r="J237" i="2"/>
  <c r="P237" i="2"/>
  <c r="Q237" i="2"/>
  <c r="R237" i="2"/>
  <c r="X237" i="2"/>
  <c r="Y237" i="2"/>
  <c r="AF237" i="2"/>
  <c r="AG237" i="2"/>
  <c r="AN237" i="2"/>
  <c r="AO237" i="2"/>
  <c r="AV237" i="2"/>
  <c r="AW237" i="2"/>
  <c r="BD237" i="2"/>
  <c r="BE237" i="2"/>
  <c r="BL237" i="2"/>
  <c r="BM237" i="2"/>
  <c r="BS237" i="2"/>
  <c r="BU237" i="2" s="1"/>
  <c r="BT237" i="2"/>
  <c r="CA237" i="2"/>
  <c r="CW237" i="2" s="1"/>
  <c r="CB237" i="2"/>
  <c r="CJ237" i="2"/>
  <c r="CK237" i="2"/>
  <c r="CQ237" i="2"/>
  <c r="CR237" i="2"/>
  <c r="CT237" i="2"/>
  <c r="CU237" i="2"/>
  <c r="CV237" i="2"/>
  <c r="CX237" i="2"/>
  <c r="E238" i="2"/>
  <c r="F238" i="2"/>
  <c r="G238" i="2"/>
  <c r="CV238" i="2" s="1"/>
  <c r="H238" i="2"/>
  <c r="L238" i="2"/>
  <c r="M238" i="2"/>
  <c r="N238" i="2"/>
  <c r="O238" i="2"/>
  <c r="T238" i="2"/>
  <c r="U238" i="2"/>
  <c r="V238" i="2"/>
  <c r="W238" i="2"/>
  <c r="AB238" i="2"/>
  <c r="AC238" i="2"/>
  <c r="AD238" i="2"/>
  <c r="AE238" i="2"/>
  <c r="AJ238" i="2"/>
  <c r="AK238" i="2"/>
  <c r="AL238" i="2"/>
  <c r="AM238" i="2"/>
  <c r="AR238" i="2"/>
  <c r="AS238" i="2"/>
  <c r="AT238" i="2"/>
  <c r="AU238" i="2"/>
  <c r="AZ238" i="2"/>
  <c r="BA238" i="2"/>
  <c r="BB238" i="2"/>
  <c r="BC238" i="2"/>
  <c r="BH238" i="2"/>
  <c r="BI238" i="2"/>
  <c r="BJ238" i="2"/>
  <c r="BK238" i="2"/>
  <c r="BP238" i="2"/>
  <c r="BQ238" i="2"/>
  <c r="BR238" i="2"/>
  <c r="BX238" i="2"/>
  <c r="CT238" i="2" s="1"/>
  <c r="BY238" i="2"/>
  <c r="BZ238" i="2"/>
  <c r="CF238" i="2"/>
  <c r="CH238" i="2"/>
  <c r="CM238" i="2"/>
  <c r="CO238" i="2"/>
  <c r="CU238" i="2"/>
  <c r="I239" i="2"/>
  <c r="J239" i="2"/>
  <c r="P239" i="2"/>
  <c r="P238" i="2" s="1"/>
  <c r="Q239" i="2"/>
  <c r="X239" i="2"/>
  <c r="Y239" i="2"/>
  <c r="AF239" i="2"/>
  <c r="AG239" i="2"/>
  <c r="AN239" i="2"/>
  <c r="AO239" i="2"/>
  <c r="AV239" i="2"/>
  <c r="AW239" i="2"/>
  <c r="BD239" i="2"/>
  <c r="BE239" i="2"/>
  <c r="BL239" i="2"/>
  <c r="BM239" i="2"/>
  <c r="BS239" i="2"/>
  <c r="BS238" i="2" s="1"/>
  <c r="BT239" i="2"/>
  <c r="BT238" i="2" s="1"/>
  <c r="CB239" i="2"/>
  <c r="CJ239" i="2"/>
  <c r="CK239" i="2"/>
  <c r="CQ239" i="2"/>
  <c r="CR239" i="2"/>
  <c r="CT239" i="2"/>
  <c r="CU239" i="2"/>
  <c r="CV239" i="2"/>
  <c r="CX239" i="2"/>
  <c r="I240" i="2"/>
  <c r="J240" i="2"/>
  <c r="P240" i="2"/>
  <c r="Q240" i="2"/>
  <c r="R240" i="2"/>
  <c r="X240" i="2"/>
  <c r="Y240" i="2"/>
  <c r="AF240" i="2"/>
  <c r="AG240" i="2"/>
  <c r="AN240" i="2"/>
  <c r="AO240" i="2"/>
  <c r="AV240" i="2"/>
  <c r="AW240" i="2"/>
  <c r="BD240" i="2"/>
  <c r="BE240" i="2"/>
  <c r="BL240" i="2"/>
  <c r="BM240" i="2"/>
  <c r="BS240" i="2"/>
  <c r="BT240" i="2"/>
  <c r="BU240" i="2"/>
  <c r="CA240" i="2"/>
  <c r="CC240" i="2" s="1"/>
  <c r="CB240" i="2"/>
  <c r="CJ240" i="2"/>
  <c r="CK240" i="2"/>
  <c r="CQ240" i="2"/>
  <c r="CR240" i="2"/>
  <c r="CT240" i="2"/>
  <c r="CU240" i="2"/>
  <c r="CV240" i="2"/>
  <c r="I241" i="2"/>
  <c r="J241" i="2"/>
  <c r="R241" i="2" s="1"/>
  <c r="P241" i="2"/>
  <c r="Q241" i="2"/>
  <c r="X241" i="2"/>
  <c r="Y241" i="2"/>
  <c r="Z241" i="2" s="1"/>
  <c r="AH241" i="2" s="1"/>
  <c r="AF241" i="2"/>
  <c r="AG241" i="2"/>
  <c r="AN241" i="2"/>
  <c r="AO241" i="2"/>
  <c r="AV241" i="2"/>
  <c r="AW241" i="2"/>
  <c r="BD241" i="2"/>
  <c r="BE241" i="2"/>
  <c r="BL241" i="2"/>
  <c r="BM241" i="2"/>
  <c r="BT241" i="2"/>
  <c r="BU241" i="2"/>
  <c r="CA241" i="2"/>
  <c r="CC241" i="2" s="1"/>
  <c r="CB241" i="2"/>
  <c r="CJ241" i="2"/>
  <c r="CK241" i="2"/>
  <c r="CQ241" i="2"/>
  <c r="CR241" i="2"/>
  <c r="CT241" i="2"/>
  <c r="CU241" i="2"/>
  <c r="CV241" i="2"/>
  <c r="CW241" i="2"/>
  <c r="BB242" i="2"/>
  <c r="BJ242" i="2"/>
  <c r="BQ242" i="2"/>
  <c r="BR242" i="2"/>
  <c r="CH242" i="2"/>
  <c r="CO242" i="2"/>
  <c r="I243" i="2"/>
  <c r="J243" i="2"/>
  <c r="P243" i="2"/>
  <c r="Q243" i="2"/>
  <c r="X243" i="2"/>
  <c r="Y243" i="2"/>
  <c r="AF243" i="2"/>
  <c r="AG243" i="2"/>
  <c r="AN243" i="2"/>
  <c r="AO243" i="2"/>
  <c r="AV243" i="2"/>
  <c r="AW243" i="2"/>
  <c r="BD243" i="2"/>
  <c r="BE243" i="2"/>
  <c r="BL243" i="2"/>
  <c r="BM243" i="2"/>
  <c r="BS243" i="2"/>
  <c r="BU243" i="2" s="1"/>
  <c r="BT243" i="2"/>
  <c r="CA243" i="2"/>
  <c r="CC243" i="2" s="1"/>
  <c r="CB243" i="2"/>
  <c r="CJ243" i="2"/>
  <c r="CK243" i="2"/>
  <c r="CQ243" i="2"/>
  <c r="CR243" i="2"/>
  <c r="CT243" i="2"/>
  <c r="CU243" i="2"/>
  <c r="CV243" i="2"/>
  <c r="CX243" i="2"/>
  <c r="I244" i="2"/>
  <c r="J244" i="2"/>
  <c r="P244" i="2"/>
  <c r="Q244" i="2"/>
  <c r="R244" i="2" s="1"/>
  <c r="X244" i="2"/>
  <c r="Y244" i="2"/>
  <c r="AF244" i="2"/>
  <c r="AG244" i="2"/>
  <c r="AN244" i="2"/>
  <c r="AO244" i="2"/>
  <c r="AV244" i="2"/>
  <c r="AW244" i="2"/>
  <c r="BD244" i="2"/>
  <c r="BE244" i="2"/>
  <c r="BL244" i="2"/>
  <c r="BM244" i="2"/>
  <c r="BS244" i="2"/>
  <c r="BU244" i="2" s="1"/>
  <c r="BT244" i="2"/>
  <c r="CA244" i="2"/>
  <c r="CC244" i="2" s="1"/>
  <c r="CB244" i="2"/>
  <c r="CJ244" i="2"/>
  <c r="CK244" i="2"/>
  <c r="CQ244" i="2"/>
  <c r="CR244" i="2"/>
  <c r="CT244" i="2"/>
  <c r="CU244" i="2"/>
  <c r="CV244" i="2"/>
  <c r="CX244" i="2" s="1"/>
  <c r="I245" i="2"/>
  <c r="J245" i="2"/>
  <c r="R245" i="2" s="1"/>
  <c r="P245" i="2"/>
  <c r="Q245" i="2"/>
  <c r="X245" i="2"/>
  <c r="Y245" i="2"/>
  <c r="AF245" i="2"/>
  <c r="AG245" i="2"/>
  <c r="AN245" i="2"/>
  <c r="AO245" i="2"/>
  <c r="AV245" i="2"/>
  <c r="AW245" i="2"/>
  <c r="BD245" i="2"/>
  <c r="BE245" i="2"/>
  <c r="BL245" i="2"/>
  <c r="BM245" i="2"/>
  <c r="BT245" i="2"/>
  <c r="BU245" i="2"/>
  <c r="CA245" i="2"/>
  <c r="CC245" i="2" s="1"/>
  <c r="CB245" i="2"/>
  <c r="CJ245" i="2"/>
  <c r="CK245" i="2"/>
  <c r="CQ245" i="2"/>
  <c r="CR245" i="2"/>
  <c r="CT245" i="2"/>
  <c r="CU245" i="2"/>
  <c r="CV245" i="2"/>
  <c r="CW245" i="2"/>
  <c r="CY245" i="2" s="1"/>
  <c r="CX245" i="2"/>
  <c r="I246" i="2"/>
  <c r="J246" i="2"/>
  <c r="P246" i="2"/>
  <c r="Q246" i="2"/>
  <c r="R246" i="2" s="1"/>
  <c r="X246" i="2"/>
  <c r="Y246" i="2"/>
  <c r="AF246" i="2"/>
  <c r="AG246" i="2"/>
  <c r="AN246" i="2"/>
  <c r="AO246" i="2"/>
  <c r="AV246" i="2"/>
  <c r="AW246" i="2"/>
  <c r="BD246" i="2"/>
  <c r="BE246" i="2"/>
  <c r="BL246" i="2"/>
  <c r="BM246" i="2"/>
  <c r="BT246" i="2"/>
  <c r="BU246" i="2"/>
  <c r="CA246" i="2"/>
  <c r="CC246" i="2" s="1"/>
  <c r="CB246" i="2"/>
  <c r="CJ246" i="2"/>
  <c r="CK246" i="2"/>
  <c r="CQ246" i="2"/>
  <c r="CR246" i="2"/>
  <c r="CT246" i="2"/>
  <c r="CU246" i="2"/>
  <c r="CV246" i="2"/>
  <c r="CX246" i="2" s="1"/>
  <c r="I247" i="2"/>
  <c r="J247" i="2"/>
  <c r="R247" i="2" s="1"/>
  <c r="P247" i="2"/>
  <c r="Q247" i="2"/>
  <c r="X247" i="2"/>
  <c r="Y247" i="2"/>
  <c r="AF247" i="2"/>
  <c r="AG247" i="2"/>
  <c r="AN247" i="2"/>
  <c r="AO247" i="2"/>
  <c r="AV247" i="2"/>
  <c r="AW247" i="2"/>
  <c r="BD247" i="2"/>
  <c r="BE247" i="2"/>
  <c r="BL247" i="2"/>
  <c r="BM247" i="2"/>
  <c r="BS247" i="2"/>
  <c r="BU247" i="2" s="1"/>
  <c r="BT247" i="2"/>
  <c r="CB247" i="2"/>
  <c r="CJ247" i="2"/>
  <c r="CK247" i="2"/>
  <c r="CQ247" i="2"/>
  <c r="CR247" i="2"/>
  <c r="CT247" i="2"/>
  <c r="CU247" i="2"/>
  <c r="CV247" i="2"/>
  <c r="CX247" i="2" s="1"/>
  <c r="E249" i="2"/>
  <c r="F249" i="2"/>
  <c r="H249" i="2"/>
  <c r="L249" i="2"/>
  <c r="M249" i="2"/>
  <c r="O249" i="2"/>
  <c r="T249" i="2"/>
  <c r="X249" i="2" s="1"/>
  <c r="U249" i="2"/>
  <c r="W249" i="2"/>
  <c r="AB249" i="2"/>
  <c r="AF249" i="2" s="1"/>
  <c r="AC249" i="2"/>
  <c r="AE249" i="2"/>
  <c r="AJ249" i="2"/>
  <c r="AK249" i="2"/>
  <c r="AM249" i="2"/>
  <c r="AR249" i="2"/>
  <c r="AS249" i="2"/>
  <c r="AU249" i="2"/>
  <c r="AZ249" i="2"/>
  <c r="BD249" i="2" s="1"/>
  <c r="BA249" i="2"/>
  <c r="BC249" i="2"/>
  <c r="BH249" i="2"/>
  <c r="BL249" i="2" s="1"/>
  <c r="BI249" i="2"/>
  <c r="BK249" i="2"/>
  <c r="BP249" i="2"/>
  <c r="BT249" i="2" s="1"/>
  <c r="BQ249" i="2"/>
  <c r="BX249" i="2"/>
  <c r="BY249" i="2"/>
  <c r="BZ249" i="2"/>
  <c r="CV249" i="2" s="1"/>
  <c r="CB249" i="2"/>
  <c r="CF249" i="2"/>
  <c r="CJ249" i="2"/>
  <c r="CM249" i="2"/>
  <c r="CQ249" i="2" s="1"/>
  <c r="CU249" i="2"/>
  <c r="I250" i="2"/>
  <c r="J250" i="2"/>
  <c r="P250" i="2"/>
  <c r="Q250" i="2"/>
  <c r="X250" i="2"/>
  <c r="Y250" i="2"/>
  <c r="AF250" i="2"/>
  <c r="AG250" i="2"/>
  <c r="AN250" i="2"/>
  <c r="AO250" i="2"/>
  <c r="AV250" i="2"/>
  <c r="AW250" i="2"/>
  <c r="BD250" i="2"/>
  <c r="BE250" i="2"/>
  <c r="BL250" i="2"/>
  <c r="BM250" i="2"/>
  <c r="BS250" i="2"/>
  <c r="BT250" i="2"/>
  <c r="CA250" i="2"/>
  <c r="CB250" i="2"/>
  <c r="CJ250" i="2"/>
  <c r="CK250" i="2"/>
  <c r="CQ250" i="2"/>
  <c r="CR250" i="2"/>
  <c r="CT250" i="2"/>
  <c r="CX250" i="2" s="1"/>
  <c r="CU250" i="2"/>
  <c r="CV250" i="2"/>
  <c r="I251" i="2"/>
  <c r="J251" i="2"/>
  <c r="R251" i="2" s="1"/>
  <c r="P251" i="2"/>
  <c r="Q251" i="2"/>
  <c r="X251" i="2"/>
  <c r="Y251" i="2"/>
  <c r="Z251" i="2" s="1"/>
  <c r="AH251" i="2" s="1"/>
  <c r="AF251" i="2"/>
  <c r="AG251" i="2"/>
  <c r="AN251" i="2"/>
  <c r="AO251" i="2"/>
  <c r="AV251" i="2"/>
  <c r="AW251" i="2"/>
  <c r="BD251" i="2"/>
  <c r="BE251" i="2"/>
  <c r="BL251" i="2"/>
  <c r="BM251" i="2"/>
  <c r="BT251" i="2"/>
  <c r="BU251" i="2"/>
  <c r="CA251" i="2"/>
  <c r="CC251" i="2" s="1"/>
  <c r="CB251" i="2"/>
  <c r="CJ251" i="2"/>
  <c r="CK251" i="2"/>
  <c r="CQ251" i="2"/>
  <c r="CR251" i="2"/>
  <c r="CT251" i="2"/>
  <c r="CX251" i="2" s="1"/>
  <c r="CU251" i="2"/>
  <c r="CV251" i="2"/>
  <c r="I252" i="2"/>
  <c r="J252" i="2"/>
  <c r="P252" i="2"/>
  <c r="Q252" i="2"/>
  <c r="X252" i="2"/>
  <c r="Y252" i="2"/>
  <c r="AF252" i="2"/>
  <c r="AG252" i="2"/>
  <c r="AN252" i="2"/>
  <c r="AO252" i="2"/>
  <c r="AV252" i="2"/>
  <c r="AW252" i="2"/>
  <c r="BD252" i="2"/>
  <c r="BE252" i="2"/>
  <c r="BL252" i="2"/>
  <c r="BM252" i="2"/>
  <c r="BS252" i="2"/>
  <c r="CA252" i="2" s="1"/>
  <c r="BT252" i="2"/>
  <c r="BU252" i="2"/>
  <c r="CB252" i="2"/>
  <c r="CJ252" i="2"/>
  <c r="CK252" i="2"/>
  <c r="CQ252" i="2"/>
  <c r="CR252" i="2"/>
  <c r="CT252" i="2"/>
  <c r="CU252" i="2"/>
  <c r="CV252" i="2"/>
  <c r="CX252" i="2"/>
  <c r="I253" i="2"/>
  <c r="J253" i="2"/>
  <c r="P253" i="2"/>
  <c r="Q253" i="2"/>
  <c r="X253" i="2"/>
  <c r="Y253" i="2"/>
  <c r="AF253" i="2"/>
  <c r="AG253" i="2"/>
  <c r="AN253" i="2"/>
  <c r="AO253" i="2"/>
  <c r="AV253" i="2"/>
  <c r="AW253" i="2"/>
  <c r="BD253" i="2"/>
  <c r="BE253" i="2"/>
  <c r="BL253" i="2"/>
  <c r="BM253" i="2"/>
  <c r="BS253" i="2"/>
  <c r="BU253" i="2" s="1"/>
  <c r="BT253" i="2"/>
  <c r="CB253" i="2"/>
  <c r="CJ253" i="2"/>
  <c r="CK253" i="2"/>
  <c r="CQ253" i="2"/>
  <c r="CR253" i="2"/>
  <c r="CT253" i="2"/>
  <c r="CU253" i="2"/>
  <c r="CV253" i="2"/>
  <c r="CX253" i="2" s="1"/>
  <c r="G254" i="2"/>
  <c r="G248" i="2" s="1"/>
  <c r="V254" i="2"/>
  <c r="V248" i="2" s="1"/>
  <c r="V242" i="2" s="1"/>
  <c r="AD254" i="2"/>
  <c r="AD248" i="2" s="1"/>
  <c r="AD242" i="2" s="1"/>
  <c r="AL254" i="2"/>
  <c r="AL248" i="2" s="1"/>
  <c r="AL242" i="2" s="1"/>
  <c r="AT254" i="2"/>
  <c r="AT248" i="2" s="1"/>
  <c r="AT242" i="2" s="1"/>
  <c r="E255" i="2"/>
  <c r="F255" i="2"/>
  <c r="H255" i="2"/>
  <c r="L255" i="2"/>
  <c r="M255" i="2"/>
  <c r="O255" i="2"/>
  <c r="T255" i="2"/>
  <c r="U255" i="2"/>
  <c r="W255" i="2"/>
  <c r="AB255" i="2"/>
  <c r="AC255" i="2"/>
  <c r="AE255" i="2"/>
  <c r="AF255" i="2"/>
  <c r="AJ255" i="2"/>
  <c r="AK255" i="2"/>
  <c r="AM255" i="2"/>
  <c r="AR255" i="2"/>
  <c r="AS255" i="2"/>
  <c r="AU255" i="2"/>
  <c r="AV255" i="2"/>
  <c r="AZ255" i="2"/>
  <c r="BA255" i="2"/>
  <c r="BC255" i="2"/>
  <c r="BH255" i="2"/>
  <c r="BI255" i="2"/>
  <c r="BK255" i="2"/>
  <c r="BP255" i="2"/>
  <c r="BQ255" i="2"/>
  <c r="BX255" i="2"/>
  <c r="BY255" i="2"/>
  <c r="BZ255" i="2"/>
  <c r="CF255" i="2"/>
  <c r="CJ255" i="2"/>
  <c r="CM255" i="2"/>
  <c r="CU255" i="2"/>
  <c r="CV255" i="2"/>
  <c r="I256" i="2"/>
  <c r="J256" i="2"/>
  <c r="J255" i="2" s="1"/>
  <c r="P256" i="2"/>
  <c r="Q256" i="2"/>
  <c r="X256" i="2"/>
  <c r="Y256" i="2"/>
  <c r="Y255" i="2" s="1"/>
  <c r="AF256" i="2"/>
  <c r="AG256" i="2"/>
  <c r="AN256" i="2"/>
  <c r="AO256" i="2"/>
  <c r="AO255" i="2" s="1"/>
  <c r="AV256" i="2"/>
  <c r="AW256" i="2"/>
  <c r="BD256" i="2"/>
  <c r="BE256" i="2"/>
  <c r="BE255" i="2" s="1"/>
  <c r="BL256" i="2"/>
  <c r="BM256" i="2"/>
  <c r="BS256" i="2"/>
  <c r="BU256" i="2" s="1"/>
  <c r="BT256" i="2"/>
  <c r="CB256" i="2"/>
  <c r="CC256" i="2"/>
  <c r="CJ256" i="2"/>
  <c r="CK256" i="2"/>
  <c r="CK255" i="2" s="1"/>
  <c r="CQ256" i="2"/>
  <c r="CR256" i="2"/>
  <c r="CT256" i="2"/>
  <c r="CU256" i="2"/>
  <c r="CV256" i="2"/>
  <c r="CX256" i="2" s="1"/>
  <c r="CW256" i="2"/>
  <c r="CY256" i="2"/>
  <c r="I257" i="2"/>
  <c r="J257" i="2"/>
  <c r="P257" i="2"/>
  <c r="Q257" i="2"/>
  <c r="R257" i="2" s="1"/>
  <c r="X257" i="2"/>
  <c r="Y257" i="2"/>
  <c r="AF257" i="2"/>
  <c r="AG257" i="2"/>
  <c r="AN257" i="2"/>
  <c r="AO257" i="2"/>
  <c r="AV257" i="2"/>
  <c r="AW257" i="2"/>
  <c r="BD257" i="2"/>
  <c r="BE257" i="2"/>
  <c r="BL257" i="2"/>
  <c r="BM257" i="2"/>
  <c r="BS257" i="2"/>
  <c r="BU257" i="2" s="1"/>
  <c r="BT257" i="2"/>
  <c r="CB257" i="2"/>
  <c r="CJ257" i="2"/>
  <c r="CK257" i="2"/>
  <c r="CQ257" i="2"/>
  <c r="CR257" i="2"/>
  <c r="CT257" i="2"/>
  <c r="CU257" i="2"/>
  <c r="CV257" i="2"/>
  <c r="CX257" i="2"/>
  <c r="E258" i="2"/>
  <c r="F258" i="2"/>
  <c r="H258" i="2"/>
  <c r="L258" i="2"/>
  <c r="P258" i="2" s="1"/>
  <c r="M258" i="2"/>
  <c r="O258" i="2"/>
  <c r="T258" i="2"/>
  <c r="X258" i="2" s="1"/>
  <c r="U258" i="2"/>
  <c r="W258" i="2"/>
  <c r="AB258" i="2"/>
  <c r="AF258" i="2" s="1"/>
  <c r="AC258" i="2"/>
  <c r="AE258" i="2"/>
  <c r="AJ258" i="2"/>
  <c r="AN258" i="2" s="1"/>
  <c r="AK258" i="2"/>
  <c r="CU258" i="2" s="1"/>
  <c r="AM258" i="2"/>
  <c r="AR258" i="2"/>
  <c r="AV258" i="2" s="1"/>
  <c r="AS258" i="2"/>
  <c r="AU258" i="2"/>
  <c r="AZ258" i="2"/>
  <c r="BA258" i="2"/>
  <c r="BC258" i="2"/>
  <c r="BS258" i="2" s="1"/>
  <c r="BD258" i="2"/>
  <c r="BH258" i="2"/>
  <c r="BL258" i="2" s="1"/>
  <c r="BI258" i="2"/>
  <c r="BK258" i="2"/>
  <c r="BP258" i="2"/>
  <c r="BT258" i="2" s="1"/>
  <c r="BQ258" i="2"/>
  <c r="BX258" i="2"/>
  <c r="BY258" i="2"/>
  <c r="BZ258" i="2"/>
  <c r="CA258" i="2"/>
  <c r="CB258" i="2"/>
  <c r="CF258" i="2"/>
  <c r="CJ258" i="2" s="1"/>
  <c r="CM258" i="2"/>
  <c r="CQ258" i="2" s="1"/>
  <c r="CT258" i="2"/>
  <c r="CV258" i="2"/>
  <c r="CX258" i="2"/>
  <c r="I259" i="2"/>
  <c r="J259" i="2"/>
  <c r="P259" i="2"/>
  <c r="Q259" i="2"/>
  <c r="R259" i="2" s="1"/>
  <c r="X259" i="2"/>
  <c r="Y259" i="2"/>
  <c r="AF259" i="2"/>
  <c r="AG259" i="2"/>
  <c r="AN259" i="2"/>
  <c r="AO259" i="2"/>
  <c r="AV259" i="2"/>
  <c r="AW259" i="2"/>
  <c r="BD259" i="2"/>
  <c r="BE259" i="2"/>
  <c r="BL259" i="2"/>
  <c r="BM259" i="2"/>
  <c r="BS259" i="2"/>
  <c r="BU259" i="2" s="1"/>
  <c r="BT259" i="2"/>
  <c r="CB259" i="2"/>
  <c r="CC259" i="2"/>
  <c r="CC258" i="2" s="1"/>
  <c r="CJ259" i="2"/>
  <c r="CK259" i="2"/>
  <c r="CQ259" i="2"/>
  <c r="CR259" i="2"/>
  <c r="CR258" i="2" s="1"/>
  <c r="CT259" i="2"/>
  <c r="CU259" i="2"/>
  <c r="CV259" i="2"/>
  <c r="CX259" i="2" s="1"/>
  <c r="CW259" i="2"/>
  <c r="CY259" i="2" s="1"/>
  <c r="I260" i="2"/>
  <c r="J260" i="2"/>
  <c r="P260" i="2"/>
  <c r="Q260" i="2"/>
  <c r="X260" i="2"/>
  <c r="Y260" i="2"/>
  <c r="AF260" i="2"/>
  <c r="AG260" i="2"/>
  <c r="AN260" i="2"/>
  <c r="AO260" i="2"/>
  <c r="AV260" i="2"/>
  <c r="AW260" i="2"/>
  <c r="BD260" i="2"/>
  <c r="BE260" i="2"/>
  <c r="BL260" i="2"/>
  <c r="BM260" i="2"/>
  <c r="BS260" i="2"/>
  <c r="BU260" i="2" s="1"/>
  <c r="BT260" i="2"/>
  <c r="CB260" i="2"/>
  <c r="CC260" i="2"/>
  <c r="CJ260" i="2"/>
  <c r="CK260" i="2"/>
  <c r="CQ260" i="2"/>
  <c r="CR260" i="2"/>
  <c r="CT260" i="2"/>
  <c r="CU260" i="2"/>
  <c r="CV260" i="2"/>
  <c r="CX260" i="2" s="1"/>
  <c r="E261" i="2"/>
  <c r="F261" i="2"/>
  <c r="CU261" i="2" s="1"/>
  <c r="H261" i="2"/>
  <c r="L261" i="2"/>
  <c r="M261" i="2"/>
  <c r="N261" i="2"/>
  <c r="N254" i="2" s="1"/>
  <c r="O261" i="2"/>
  <c r="T261" i="2"/>
  <c r="U261" i="2"/>
  <c r="W261" i="2"/>
  <c r="X261" i="2"/>
  <c r="AB261" i="2"/>
  <c r="AF261" i="2" s="1"/>
  <c r="AC261" i="2"/>
  <c r="AE261" i="2"/>
  <c r="AJ261" i="2"/>
  <c r="AN261" i="2" s="1"/>
  <c r="AK261" i="2"/>
  <c r="AM261" i="2"/>
  <c r="AR261" i="2"/>
  <c r="AV261" i="2" s="1"/>
  <c r="AS261" i="2"/>
  <c r="AU261" i="2"/>
  <c r="AZ261" i="2"/>
  <c r="BD261" i="2" s="1"/>
  <c r="BA261" i="2"/>
  <c r="BC261" i="2"/>
  <c r="BH261" i="2"/>
  <c r="BI261" i="2"/>
  <c r="BK261" i="2"/>
  <c r="BL261" i="2"/>
  <c r="BP261" i="2"/>
  <c r="BT261" i="2" s="1"/>
  <c r="BQ261" i="2"/>
  <c r="BS261" i="2"/>
  <c r="BX261" i="2"/>
  <c r="BY261" i="2"/>
  <c r="BZ261" i="2"/>
  <c r="CB261" i="2" s="1"/>
  <c r="CA261" i="2"/>
  <c r="CF261" i="2"/>
  <c r="CJ261" i="2" s="1"/>
  <c r="CM261" i="2"/>
  <c r="CQ261" i="2"/>
  <c r="CV261" i="2"/>
  <c r="CW261" i="2"/>
  <c r="I262" i="2"/>
  <c r="J262" i="2"/>
  <c r="J261" i="2" s="1"/>
  <c r="P262" i="2"/>
  <c r="Q262" i="2"/>
  <c r="X262" i="2"/>
  <c r="Y262" i="2"/>
  <c r="AF262" i="2"/>
  <c r="AG262" i="2"/>
  <c r="AN262" i="2"/>
  <c r="AO262" i="2"/>
  <c r="AV262" i="2"/>
  <c r="AW262" i="2"/>
  <c r="AW261" i="2" s="1"/>
  <c r="BD262" i="2"/>
  <c r="BE262" i="2"/>
  <c r="BL262" i="2"/>
  <c r="BM262" i="2"/>
  <c r="BM261" i="2" s="1"/>
  <c r="BS262" i="2"/>
  <c r="BU262" i="2" s="1"/>
  <c r="BT262" i="2"/>
  <c r="CB262" i="2"/>
  <c r="CC262" i="2"/>
  <c r="CJ262" i="2"/>
  <c r="CK262" i="2"/>
  <c r="CQ262" i="2"/>
  <c r="CR262" i="2"/>
  <c r="CR261" i="2" s="1"/>
  <c r="CT262" i="2"/>
  <c r="CU262" i="2"/>
  <c r="CV262" i="2"/>
  <c r="CX262" i="2" s="1"/>
  <c r="I263" i="2"/>
  <c r="J263" i="2"/>
  <c r="P263" i="2"/>
  <c r="Q263" i="2"/>
  <c r="R263" i="2" s="1"/>
  <c r="Z263" i="2" s="1"/>
  <c r="X263" i="2"/>
  <c r="Y263" i="2"/>
  <c r="AF263" i="2"/>
  <c r="AG263" i="2"/>
  <c r="AN263" i="2"/>
  <c r="AO263" i="2"/>
  <c r="AV263" i="2"/>
  <c r="AW263" i="2"/>
  <c r="BD263" i="2"/>
  <c r="BE263" i="2"/>
  <c r="BL263" i="2"/>
  <c r="BM263" i="2"/>
  <c r="BS263" i="2"/>
  <c r="BT263" i="2"/>
  <c r="CB263" i="2"/>
  <c r="CC263" i="2"/>
  <c r="CJ263" i="2"/>
  <c r="CK263" i="2"/>
  <c r="CQ263" i="2"/>
  <c r="CR263" i="2"/>
  <c r="CT263" i="2"/>
  <c r="CX263" i="2" s="1"/>
  <c r="CU263" i="2"/>
  <c r="CV263" i="2"/>
  <c r="I264" i="2"/>
  <c r="J264" i="2"/>
  <c r="P264" i="2"/>
  <c r="Q264" i="2"/>
  <c r="X264" i="2"/>
  <c r="Y264" i="2"/>
  <c r="AF264" i="2"/>
  <c r="AG264" i="2"/>
  <c r="AN264" i="2"/>
  <c r="AO264" i="2"/>
  <c r="AV264" i="2"/>
  <c r="AW264" i="2"/>
  <c r="BD264" i="2"/>
  <c r="BE264" i="2"/>
  <c r="BL264" i="2"/>
  <c r="BM264" i="2"/>
  <c r="BS264" i="2"/>
  <c r="BU264" i="2" s="1"/>
  <c r="BT264" i="2"/>
  <c r="CA264" i="2"/>
  <c r="CC264" i="2" s="1"/>
  <c r="CB264" i="2"/>
  <c r="CJ264" i="2"/>
  <c r="CK264" i="2"/>
  <c r="CQ264" i="2"/>
  <c r="CR264" i="2"/>
  <c r="CT264" i="2"/>
  <c r="CU264" i="2"/>
  <c r="CV264" i="2"/>
  <c r="CX264" i="2" s="1"/>
  <c r="I265" i="2"/>
  <c r="J265" i="2"/>
  <c r="P265" i="2"/>
  <c r="Q265" i="2"/>
  <c r="X265" i="2"/>
  <c r="Y265" i="2"/>
  <c r="AF265" i="2"/>
  <c r="AG265" i="2"/>
  <c r="AN265" i="2"/>
  <c r="AO265" i="2"/>
  <c r="AV265" i="2"/>
  <c r="AW265" i="2"/>
  <c r="BD265" i="2"/>
  <c r="BE265" i="2"/>
  <c r="BL265" i="2"/>
  <c r="BM265" i="2"/>
  <c r="BS265" i="2"/>
  <c r="BU265" i="2" s="1"/>
  <c r="BT265" i="2"/>
  <c r="CB265" i="2"/>
  <c r="CC265" i="2"/>
  <c r="CJ265" i="2"/>
  <c r="CK265" i="2"/>
  <c r="CQ265" i="2"/>
  <c r="CR265" i="2"/>
  <c r="CT265" i="2"/>
  <c r="CU265" i="2"/>
  <c r="CY265" i="2" s="1"/>
  <c r="CV265" i="2"/>
  <c r="CX265" i="2" s="1"/>
  <c r="CW265" i="2"/>
  <c r="I266" i="2"/>
  <c r="J266" i="2"/>
  <c r="P266" i="2"/>
  <c r="Q266" i="2"/>
  <c r="R266" i="2" s="1"/>
  <c r="Z266" i="2" s="1"/>
  <c r="X266" i="2"/>
  <c r="Y266" i="2"/>
  <c r="AF266" i="2"/>
  <c r="AG266" i="2"/>
  <c r="AN266" i="2"/>
  <c r="AO266" i="2"/>
  <c r="AV266" i="2"/>
  <c r="AW266" i="2"/>
  <c r="BD266" i="2"/>
  <c r="BE266" i="2"/>
  <c r="BL266" i="2"/>
  <c r="BM266" i="2"/>
  <c r="BS266" i="2"/>
  <c r="BU266" i="2" s="1"/>
  <c r="BT266" i="2"/>
  <c r="CB266" i="2"/>
  <c r="CC266" i="2"/>
  <c r="CJ266" i="2"/>
  <c r="CK266" i="2"/>
  <c r="CQ266" i="2"/>
  <c r="CR266" i="2"/>
  <c r="CT266" i="2"/>
  <c r="CU266" i="2"/>
  <c r="CV266" i="2"/>
  <c r="I267" i="2"/>
  <c r="J267" i="2"/>
  <c r="P267" i="2"/>
  <c r="Q267" i="2"/>
  <c r="R267" i="2" s="1"/>
  <c r="Z267" i="2" s="1"/>
  <c r="X267" i="2"/>
  <c r="Y267" i="2"/>
  <c r="AF267" i="2"/>
  <c r="AG267" i="2"/>
  <c r="AH267" i="2" s="1"/>
  <c r="AN267" i="2"/>
  <c r="AO267" i="2"/>
  <c r="AV267" i="2"/>
  <c r="AW267" i="2"/>
  <c r="BD267" i="2"/>
  <c r="BE267" i="2"/>
  <c r="BL267" i="2"/>
  <c r="BM267" i="2"/>
  <c r="BS267" i="2"/>
  <c r="BU267" i="2" s="1"/>
  <c r="BT267" i="2"/>
  <c r="CB267" i="2"/>
  <c r="CJ267" i="2"/>
  <c r="CK267" i="2"/>
  <c r="CQ267" i="2"/>
  <c r="CR267" i="2"/>
  <c r="CT267" i="2"/>
  <c r="CU267" i="2"/>
  <c r="CV267" i="2"/>
  <c r="CX267" i="2"/>
  <c r="E268" i="2"/>
  <c r="F268" i="2"/>
  <c r="G268" i="2"/>
  <c r="I268" i="2" s="1"/>
  <c r="H268" i="2"/>
  <c r="J268" i="2" s="1"/>
  <c r="L268" i="2"/>
  <c r="N268" i="2"/>
  <c r="O268" i="2"/>
  <c r="P268" i="2"/>
  <c r="T268" i="2"/>
  <c r="V268" i="2"/>
  <c r="W268" i="2"/>
  <c r="AB268" i="2"/>
  <c r="AD268" i="2"/>
  <c r="AE268" i="2"/>
  <c r="AJ268" i="2"/>
  <c r="AN268" i="2" s="1"/>
  <c r="AL268" i="2"/>
  <c r="AM268" i="2"/>
  <c r="AR268" i="2"/>
  <c r="AV268" i="2" s="1"/>
  <c r="AT268" i="2"/>
  <c r="AU268" i="2"/>
  <c r="AZ268" i="2"/>
  <c r="BD268" i="2" s="1"/>
  <c r="BB268" i="2"/>
  <c r="BC268" i="2"/>
  <c r="BH268" i="2"/>
  <c r="BI268" i="2"/>
  <c r="BJ268" i="2"/>
  <c r="BL268" i="2" s="1"/>
  <c r="BK268" i="2"/>
  <c r="BP268" i="2"/>
  <c r="BQ268" i="2"/>
  <c r="BR268" i="2"/>
  <c r="BS268" i="2"/>
  <c r="BU268" i="2" s="1"/>
  <c r="BT268" i="2"/>
  <c r="BX268" i="2"/>
  <c r="BY268" i="2"/>
  <c r="BZ268" i="2"/>
  <c r="CB268" i="2" s="1"/>
  <c r="CF268" i="2"/>
  <c r="CJ268" i="2" s="1"/>
  <c r="CH268" i="2"/>
  <c r="CK268" i="2"/>
  <c r="CM268" i="2"/>
  <c r="CO268" i="2"/>
  <c r="CQ268" i="2" s="1"/>
  <c r="CR268" i="2"/>
  <c r="I269" i="2"/>
  <c r="CX269" i="2" s="1"/>
  <c r="J269" i="2"/>
  <c r="P269" i="2"/>
  <c r="Q269" i="2"/>
  <c r="X269" i="2"/>
  <c r="Y269" i="2"/>
  <c r="AF269" i="2"/>
  <c r="AG269" i="2"/>
  <c r="AN269" i="2"/>
  <c r="AO269" i="2"/>
  <c r="AV269" i="2"/>
  <c r="AW269" i="2"/>
  <c r="BD269" i="2"/>
  <c r="BE269" i="2"/>
  <c r="BL269" i="2"/>
  <c r="BM269" i="2"/>
  <c r="BS269" i="2"/>
  <c r="BU269" i="2" s="1"/>
  <c r="BT269" i="2"/>
  <c r="CA269" i="2"/>
  <c r="CC269" i="2" s="1"/>
  <c r="CB269" i="2"/>
  <c r="CJ269" i="2"/>
  <c r="CK269" i="2"/>
  <c r="CQ269" i="2"/>
  <c r="CR269" i="2"/>
  <c r="CT269" i="2"/>
  <c r="CU269" i="2"/>
  <c r="CV269" i="2"/>
  <c r="I270" i="2"/>
  <c r="J270" i="2"/>
  <c r="M270" i="2"/>
  <c r="M268" i="2" s="1"/>
  <c r="P270" i="2"/>
  <c r="U270" i="2"/>
  <c r="Y270" i="2" s="1"/>
  <c r="X270" i="2"/>
  <c r="AC270" i="2"/>
  <c r="AG270" i="2" s="1"/>
  <c r="AF270" i="2"/>
  <c r="AK270" i="2"/>
  <c r="AK268" i="2" s="1"/>
  <c r="AO268" i="2" s="1"/>
  <c r="AN270" i="2"/>
  <c r="AS270" i="2"/>
  <c r="AS268" i="2" s="1"/>
  <c r="AW268" i="2" s="1"/>
  <c r="AV270" i="2"/>
  <c r="BA270" i="2"/>
  <c r="BE270" i="2" s="1"/>
  <c r="BD270" i="2"/>
  <c r="BL270" i="2"/>
  <c r="CX270" i="2" s="1"/>
  <c r="BM270" i="2"/>
  <c r="BS270" i="2"/>
  <c r="CA270" i="2" s="1"/>
  <c r="BT270" i="2"/>
  <c r="BU270" i="2"/>
  <c r="CB270" i="2"/>
  <c r="CJ270" i="2"/>
  <c r="CK270" i="2"/>
  <c r="CQ270" i="2"/>
  <c r="CR270" i="2"/>
  <c r="CT270" i="2"/>
  <c r="CU270" i="2"/>
  <c r="CV270" i="2"/>
  <c r="I271" i="2"/>
  <c r="CX271" i="2" s="1"/>
  <c r="J271" i="2"/>
  <c r="P271" i="2"/>
  <c r="Q271" i="2"/>
  <c r="R271" i="2" s="1"/>
  <c r="Z271" i="2" s="1"/>
  <c r="X271" i="2"/>
  <c r="Y271" i="2"/>
  <c r="AF271" i="2"/>
  <c r="AG271" i="2"/>
  <c r="AN271" i="2"/>
  <c r="AO271" i="2"/>
  <c r="AV271" i="2"/>
  <c r="AW271" i="2"/>
  <c r="BD271" i="2"/>
  <c r="BE271" i="2"/>
  <c r="BL271" i="2"/>
  <c r="BM271" i="2"/>
  <c r="BS271" i="2"/>
  <c r="BU271" i="2" s="1"/>
  <c r="BT271" i="2"/>
  <c r="CB271" i="2"/>
  <c r="CJ271" i="2"/>
  <c r="CK271" i="2"/>
  <c r="CQ271" i="2"/>
  <c r="CR271" i="2"/>
  <c r="CT271" i="2"/>
  <c r="CU271" i="2"/>
  <c r="CV271" i="2"/>
  <c r="I272" i="2"/>
  <c r="CX272" i="2" s="1"/>
  <c r="J272" i="2"/>
  <c r="P272" i="2"/>
  <c r="Q272" i="2"/>
  <c r="R272" i="2" s="1"/>
  <c r="X272" i="2"/>
  <c r="Y272" i="2"/>
  <c r="AF272" i="2"/>
  <c r="AG272" i="2"/>
  <c r="AN272" i="2"/>
  <c r="AO272" i="2"/>
  <c r="AV272" i="2"/>
  <c r="AW272" i="2"/>
  <c r="BD272" i="2"/>
  <c r="BE272" i="2"/>
  <c r="BL272" i="2"/>
  <c r="BM272" i="2"/>
  <c r="BS272" i="2"/>
  <c r="BU272" i="2" s="1"/>
  <c r="BT272" i="2"/>
  <c r="CB272" i="2"/>
  <c r="CJ272" i="2"/>
  <c r="CK272" i="2"/>
  <c r="CQ272" i="2"/>
  <c r="CR272" i="2"/>
  <c r="CT272" i="2"/>
  <c r="CU272" i="2"/>
  <c r="CV272" i="2"/>
  <c r="E273" i="2"/>
  <c r="I273" i="2" s="1"/>
  <c r="F273" i="2"/>
  <c r="H273" i="2"/>
  <c r="L273" i="2"/>
  <c r="M273" i="2"/>
  <c r="N273" i="2"/>
  <c r="P273" i="2" s="1"/>
  <c r="O273" i="2"/>
  <c r="Q273" i="2"/>
  <c r="T273" i="2"/>
  <c r="X273" i="2" s="1"/>
  <c r="U273" i="2"/>
  <c r="W273" i="2"/>
  <c r="AB273" i="2"/>
  <c r="AF273" i="2" s="1"/>
  <c r="AC273" i="2"/>
  <c r="AE273" i="2"/>
  <c r="AG273" i="2"/>
  <c r="AJ273" i="2"/>
  <c r="AK273" i="2"/>
  <c r="AM273" i="2"/>
  <c r="AN273" i="2"/>
  <c r="AR273" i="2"/>
  <c r="AS273" i="2"/>
  <c r="AT273" i="2"/>
  <c r="AV273" i="2" s="1"/>
  <c r="AU273" i="2"/>
  <c r="AW273" i="2" s="1"/>
  <c r="AZ273" i="2"/>
  <c r="BD273" i="2" s="1"/>
  <c r="BA273" i="2"/>
  <c r="BE273" i="2" s="1"/>
  <c r="BC273" i="2"/>
  <c r="BH273" i="2"/>
  <c r="BL273" i="2" s="1"/>
  <c r="BI273" i="2"/>
  <c r="BK273" i="2"/>
  <c r="BM273" i="2" s="1"/>
  <c r="BP273" i="2"/>
  <c r="BT273" i="2" s="1"/>
  <c r="BQ273" i="2"/>
  <c r="BS273" i="2"/>
  <c r="BU273" i="2" s="1"/>
  <c r="BX273" i="2"/>
  <c r="BY273" i="2"/>
  <c r="BZ273" i="2"/>
  <c r="CB273" i="2"/>
  <c r="CF273" i="2"/>
  <c r="CJ273" i="2"/>
  <c r="CK273" i="2"/>
  <c r="CM273" i="2"/>
  <c r="CQ273" i="2" s="1"/>
  <c r="CR273" i="2"/>
  <c r="CU273" i="2"/>
  <c r="CV273" i="2"/>
  <c r="I274" i="2"/>
  <c r="J274" i="2"/>
  <c r="P274" i="2"/>
  <c r="CX274" i="2" s="1"/>
  <c r="CX273" i="2" s="1"/>
  <c r="Q274" i="2"/>
  <c r="R274" i="2" s="1"/>
  <c r="Z274" i="2" s="1"/>
  <c r="X274" i="2"/>
  <c r="Y274" i="2"/>
  <c r="AF274" i="2"/>
  <c r="AG274" i="2"/>
  <c r="AH274" i="2" s="1"/>
  <c r="AP274" i="2" s="1"/>
  <c r="AN274" i="2"/>
  <c r="AO274" i="2"/>
  <c r="AV274" i="2"/>
  <c r="AW274" i="2"/>
  <c r="AX274" i="2" s="1"/>
  <c r="BD274" i="2"/>
  <c r="BE274" i="2"/>
  <c r="BL274" i="2"/>
  <c r="BM274" i="2"/>
  <c r="BS274" i="2"/>
  <c r="BU274" i="2" s="1"/>
  <c r="BT274" i="2"/>
  <c r="CA274" i="2"/>
  <c r="CB274" i="2"/>
  <c r="CJ274" i="2"/>
  <c r="CK274" i="2"/>
  <c r="CQ274" i="2"/>
  <c r="CR274" i="2"/>
  <c r="CT274" i="2"/>
  <c r="CU274" i="2"/>
  <c r="CV274" i="2"/>
  <c r="CW274" i="2"/>
  <c r="I275" i="2"/>
  <c r="J275" i="2"/>
  <c r="P275" i="2"/>
  <c r="Q275" i="2"/>
  <c r="X275" i="2"/>
  <c r="Y275" i="2"/>
  <c r="AF275" i="2"/>
  <c r="AG275" i="2"/>
  <c r="AN275" i="2"/>
  <c r="AO275" i="2"/>
  <c r="AV275" i="2"/>
  <c r="AW275" i="2"/>
  <c r="BD275" i="2"/>
  <c r="BE275" i="2"/>
  <c r="BL275" i="2"/>
  <c r="BM275" i="2"/>
  <c r="BS275" i="2"/>
  <c r="CA275" i="2" s="1"/>
  <c r="BT275" i="2"/>
  <c r="BU275" i="2"/>
  <c r="CB275" i="2"/>
  <c r="CJ275" i="2"/>
  <c r="CK275" i="2"/>
  <c r="CQ275" i="2"/>
  <c r="CR275" i="2"/>
  <c r="CT275" i="2"/>
  <c r="CU275" i="2"/>
  <c r="CV275" i="2"/>
  <c r="CX275" i="2"/>
  <c r="I276" i="2"/>
  <c r="J276" i="2"/>
  <c r="P276" i="2"/>
  <c r="Q276" i="2"/>
  <c r="R276" i="2" s="1"/>
  <c r="Z276" i="2" s="1"/>
  <c r="X276" i="2"/>
  <c r="Y276" i="2"/>
  <c r="AF276" i="2"/>
  <c r="AG276" i="2"/>
  <c r="AN276" i="2"/>
  <c r="AO276" i="2"/>
  <c r="AV276" i="2"/>
  <c r="AW276" i="2"/>
  <c r="BD276" i="2"/>
  <c r="BE276" i="2"/>
  <c r="BL276" i="2"/>
  <c r="BM276" i="2"/>
  <c r="BS276" i="2"/>
  <c r="BU276" i="2" s="1"/>
  <c r="BT276" i="2"/>
  <c r="CB276" i="2"/>
  <c r="CJ276" i="2"/>
  <c r="CK276" i="2"/>
  <c r="CQ276" i="2"/>
  <c r="CR276" i="2"/>
  <c r="CT276" i="2"/>
  <c r="CU276" i="2"/>
  <c r="CV276" i="2"/>
  <c r="CX276" i="2"/>
  <c r="BS277" i="2"/>
  <c r="BV277" i="2"/>
  <c r="CD277" i="2"/>
  <c r="E279" i="2"/>
  <c r="F279" i="2"/>
  <c r="G279" i="2"/>
  <c r="H279" i="2"/>
  <c r="L279" i="2"/>
  <c r="M279" i="2"/>
  <c r="N279" i="2"/>
  <c r="O279" i="2"/>
  <c r="T279" i="2"/>
  <c r="U279" i="2"/>
  <c r="V279" i="2"/>
  <c r="W279" i="2"/>
  <c r="AB279" i="2"/>
  <c r="AC279" i="2"/>
  <c r="AD279" i="2"/>
  <c r="AE279" i="2"/>
  <c r="AJ279" i="2"/>
  <c r="AK279" i="2"/>
  <c r="AL279" i="2"/>
  <c r="AM279" i="2"/>
  <c r="AR279" i="2"/>
  <c r="AS279" i="2"/>
  <c r="AS278" i="2" s="1"/>
  <c r="AT279" i="2"/>
  <c r="AU279" i="2"/>
  <c r="AZ279" i="2"/>
  <c r="BA279" i="2"/>
  <c r="BB279" i="2"/>
  <c r="BC279" i="2"/>
  <c r="BH279" i="2"/>
  <c r="BI279" i="2"/>
  <c r="BJ279" i="2"/>
  <c r="BK279" i="2"/>
  <c r="BP279" i="2"/>
  <c r="BQ279" i="2"/>
  <c r="BR279" i="2"/>
  <c r="BX279" i="2"/>
  <c r="BY279" i="2"/>
  <c r="BZ279" i="2"/>
  <c r="CA279" i="2"/>
  <c r="CF279" i="2"/>
  <c r="CH279" i="2"/>
  <c r="CM279" i="2"/>
  <c r="CO279" i="2"/>
  <c r="CT279" i="2"/>
  <c r="I280" i="2"/>
  <c r="J280" i="2"/>
  <c r="P280" i="2"/>
  <c r="Q280" i="2"/>
  <c r="X280" i="2"/>
  <c r="X279" i="2" s="1"/>
  <c r="Y280" i="2"/>
  <c r="AF280" i="2"/>
  <c r="AG280" i="2"/>
  <c r="AG279" i="2" s="1"/>
  <c r="AN280" i="2"/>
  <c r="AO280" i="2"/>
  <c r="AV280" i="2"/>
  <c r="AW280" i="2"/>
  <c r="BD280" i="2"/>
  <c r="BE280" i="2"/>
  <c r="BL280" i="2"/>
  <c r="BM280" i="2"/>
  <c r="BM279" i="2" s="1"/>
  <c r="BS280" i="2"/>
  <c r="BT280" i="2"/>
  <c r="BU280" i="2"/>
  <c r="CB280" i="2"/>
  <c r="CC280" i="2"/>
  <c r="CJ280" i="2"/>
  <c r="CK280" i="2"/>
  <c r="CQ280" i="2"/>
  <c r="CR280" i="2"/>
  <c r="CT280" i="2"/>
  <c r="CU280" i="2"/>
  <c r="CV280" i="2"/>
  <c r="CW280" i="2"/>
  <c r="I281" i="2"/>
  <c r="J281" i="2"/>
  <c r="J279" i="2" s="1"/>
  <c r="P281" i="2"/>
  <c r="Q281" i="2"/>
  <c r="X281" i="2"/>
  <c r="Y281" i="2"/>
  <c r="AF281" i="2"/>
  <c r="AG281" i="2"/>
  <c r="AN281" i="2"/>
  <c r="AO281" i="2"/>
  <c r="AV281" i="2"/>
  <c r="AW281" i="2"/>
  <c r="BD281" i="2"/>
  <c r="BD279" i="2" s="1"/>
  <c r="BE281" i="2"/>
  <c r="BL281" i="2"/>
  <c r="BM281" i="2"/>
  <c r="BS281" i="2"/>
  <c r="BU281" i="2" s="1"/>
  <c r="BT281" i="2"/>
  <c r="CX281" i="2" s="1"/>
  <c r="CB281" i="2"/>
  <c r="CC281" i="2"/>
  <c r="CJ281" i="2"/>
  <c r="CK281" i="2"/>
  <c r="CQ281" i="2"/>
  <c r="CR281" i="2"/>
  <c r="CT281" i="2"/>
  <c r="CU281" i="2"/>
  <c r="CV281" i="2"/>
  <c r="I282" i="2"/>
  <c r="J282" i="2"/>
  <c r="P282" i="2"/>
  <c r="Q282" i="2"/>
  <c r="R282" i="2" s="1"/>
  <c r="X282" i="2"/>
  <c r="Y282" i="2"/>
  <c r="AF282" i="2"/>
  <c r="AG282" i="2"/>
  <c r="AN282" i="2"/>
  <c r="AO282" i="2"/>
  <c r="AV282" i="2"/>
  <c r="AW282" i="2"/>
  <c r="BD282" i="2"/>
  <c r="BE282" i="2"/>
  <c r="BL282" i="2"/>
  <c r="BM282" i="2"/>
  <c r="BS282" i="2"/>
  <c r="BU282" i="2" s="1"/>
  <c r="BT282" i="2"/>
  <c r="CB282" i="2"/>
  <c r="CC282" i="2"/>
  <c r="CJ282" i="2"/>
  <c r="CK282" i="2"/>
  <c r="CQ282" i="2"/>
  <c r="CR282" i="2"/>
  <c r="CT282" i="2"/>
  <c r="CU282" i="2"/>
  <c r="CV282" i="2"/>
  <c r="CX282" i="2"/>
  <c r="I283" i="2"/>
  <c r="J283" i="2"/>
  <c r="P283" i="2"/>
  <c r="CX283" i="2" s="1"/>
  <c r="Q283" i="2"/>
  <c r="R283" i="2" s="1"/>
  <c r="X283" i="2"/>
  <c r="Y283" i="2"/>
  <c r="AF283" i="2"/>
  <c r="AG283" i="2"/>
  <c r="AN283" i="2"/>
  <c r="AO283" i="2"/>
  <c r="AV283" i="2"/>
  <c r="AW283" i="2"/>
  <c r="BD283" i="2"/>
  <c r="BE283" i="2"/>
  <c r="BL283" i="2"/>
  <c r="BM283" i="2"/>
  <c r="BS283" i="2"/>
  <c r="BU283" i="2" s="1"/>
  <c r="BT283" i="2"/>
  <c r="CB283" i="2"/>
  <c r="CC283" i="2"/>
  <c r="CJ283" i="2"/>
  <c r="CK283" i="2"/>
  <c r="CQ283" i="2"/>
  <c r="CR283" i="2"/>
  <c r="CT283" i="2"/>
  <c r="CU283" i="2"/>
  <c r="CV283" i="2"/>
  <c r="CW283" i="2"/>
  <c r="E284" i="2"/>
  <c r="F284" i="2"/>
  <c r="CU284" i="2" s="1"/>
  <c r="G284" i="2"/>
  <c r="H284" i="2"/>
  <c r="L284" i="2"/>
  <c r="M284" i="2"/>
  <c r="N284" i="2"/>
  <c r="O284" i="2"/>
  <c r="T284" i="2"/>
  <c r="U284" i="2"/>
  <c r="V284" i="2"/>
  <c r="W284" i="2"/>
  <c r="BS284" i="2" s="1"/>
  <c r="AB284" i="2"/>
  <c r="AC284" i="2"/>
  <c r="AD284" i="2"/>
  <c r="AE284" i="2"/>
  <c r="AJ284" i="2"/>
  <c r="AK284" i="2"/>
  <c r="AL284" i="2"/>
  <c r="AM284" i="2"/>
  <c r="AR284" i="2"/>
  <c r="AS284" i="2"/>
  <c r="AT284" i="2"/>
  <c r="AU284" i="2"/>
  <c r="AZ284" i="2"/>
  <c r="BA284" i="2"/>
  <c r="BB284" i="2"/>
  <c r="BC284" i="2"/>
  <c r="BH284" i="2"/>
  <c r="BI284" i="2"/>
  <c r="BJ284" i="2"/>
  <c r="BK284" i="2"/>
  <c r="BP284" i="2"/>
  <c r="BQ284" i="2"/>
  <c r="BQ278" i="2" s="1"/>
  <c r="BR284" i="2"/>
  <c r="BX284" i="2"/>
  <c r="BY284" i="2"/>
  <c r="BZ284" i="2"/>
  <c r="BZ278" i="2" s="1"/>
  <c r="CA284" i="2"/>
  <c r="CF284" i="2"/>
  <c r="CH284" i="2"/>
  <c r="CM284" i="2"/>
  <c r="CO284" i="2"/>
  <c r="I285" i="2"/>
  <c r="I284" i="2" s="1"/>
  <c r="J285" i="2"/>
  <c r="P285" i="2"/>
  <c r="Q285" i="2"/>
  <c r="X285" i="2"/>
  <c r="X284" i="2" s="1"/>
  <c r="Y285" i="2"/>
  <c r="Y284" i="2" s="1"/>
  <c r="AF285" i="2"/>
  <c r="AG285" i="2"/>
  <c r="AN285" i="2"/>
  <c r="AO285" i="2"/>
  <c r="AV285" i="2"/>
  <c r="AW285" i="2"/>
  <c r="BD285" i="2"/>
  <c r="BD284" i="2" s="1"/>
  <c r="BE285" i="2"/>
  <c r="BE284" i="2" s="1"/>
  <c r="BL285" i="2"/>
  <c r="BM285" i="2"/>
  <c r="BS285" i="2"/>
  <c r="BU285" i="2" s="1"/>
  <c r="BT285" i="2"/>
  <c r="CB285" i="2"/>
  <c r="CC285" i="2"/>
  <c r="CJ285" i="2"/>
  <c r="CJ284" i="2" s="1"/>
  <c r="CK285" i="2"/>
  <c r="CQ285" i="2"/>
  <c r="CR285" i="2"/>
  <c r="CT285" i="2"/>
  <c r="CU285" i="2"/>
  <c r="CV285" i="2"/>
  <c r="I286" i="2"/>
  <c r="J286" i="2"/>
  <c r="P286" i="2"/>
  <c r="P284" i="2" s="1"/>
  <c r="Q286" i="2"/>
  <c r="X286" i="2"/>
  <c r="Y286" i="2"/>
  <c r="AF286" i="2"/>
  <c r="AG286" i="2"/>
  <c r="AN286" i="2"/>
  <c r="AO286" i="2"/>
  <c r="AV286" i="2"/>
  <c r="AV284" i="2" s="1"/>
  <c r="AW286" i="2"/>
  <c r="BD286" i="2"/>
  <c r="BE286" i="2"/>
  <c r="BL286" i="2"/>
  <c r="BM286" i="2"/>
  <c r="BS286" i="2"/>
  <c r="BU286" i="2" s="1"/>
  <c r="BT286" i="2"/>
  <c r="CB286" i="2"/>
  <c r="CC286" i="2"/>
  <c r="CJ286" i="2"/>
  <c r="CK286" i="2"/>
  <c r="CQ286" i="2"/>
  <c r="CR286" i="2"/>
  <c r="CT286" i="2"/>
  <c r="CU286" i="2"/>
  <c r="CV286" i="2"/>
  <c r="I287" i="2"/>
  <c r="J287" i="2"/>
  <c r="P287" i="2"/>
  <c r="Q287" i="2"/>
  <c r="R287" i="2" s="1"/>
  <c r="Z287" i="2" s="1"/>
  <c r="X287" i="2"/>
  <c r="Y287" i="2"/>
  <c r="AF287" i="2"/>
  <c r="AG287" i="2"/>
  <c r="AH287" i="2" s="1"/>
  <c r="AN287" i="2"/>
  <c r="AO287" i="2"/>
  <c r="AV287" i="2"/>
  <c r="AW287" i="2"/>
  <c r="BD287" i="2"/>
  <c r="BE287" i="2"/>
  <c r="BL287" i="2"/>
  <c r="BM287" i="2"/>
  <c r="BS287" i="2"/>
  <c r="BU287" i="2" s="1"/>
  <c r="BT287" i="2"/>
  <c r="CB287" i="2"/>
  <c r="CC287" i="2"/>
  <c r="CJ287" i="2"/>
  <c r="CK287" i="2"/>
  <c r="CQ287" i="2"/>
  <c r="CR287" i="2"/>
  <c r="CT287" i="2"/>
  <c r="CU287" i="2"/>
  <c r="CV287" i="2"/>
  <c r="E288" i="2"/>
  <c r="F288" i="2"/>
  <c r="G288" i="2"/>
  <c r="H288" i="2"/>
  <c r="L288" i="2"/>
  <c r="M288" i="2"/>
  <c r="N288" i="2"/>
  <c r="O288" i="2"/>
  <c r="T288" i="2"/>
  <c r="U288" i="2"/>
  <c r="V288" i="2"/>
  <c r="W288" i="2"/>
  <c r="AB288" i="2"/>
  <c r="AC288" i="2"/>
  <c r="AD288" i="2"/>
  <c r="AE288" i="2"/>
  <c r="AJ288" i="2"/>
  <c r="AK288" i="2"/>
  <c r="AL288" i="2"/>
  <c r="AM288" i="2"/>
  <c r="AR288" i="2"/>
  <c r="AS288" i="2"/>
  <c r="AT288" i="2"/>
  <c r="AU288" i="2"/>
  <c r="AZ288" i="2"/>
  <c r="BA288" i="2"/>
  <c r="BB288" i="2"/>
  <c r="BC288" i="2"/>
  <c r="BH288" i="2"/>
  <c r="BI288" i="2"/>
  <c r="BJ288" i="2"/>
  <c r="BK288" i="2"/>
  <c r="BP288" i="2"/>
  <c r="BQ288" i="2"/>
  <c r="BR288" i="2"/>
  <c r="BX288" i="2"/>
  <c r="BY288" i="2"/>
  <c r="BZ288" i="2"/>
  <c r="CA288" i="2"/>
  <c r="CF288" i="2"/>
  <c r="CH288" i="2"/>
  <c r="CM288" i="2"/>
  <c r="CO288" i="2"/>
  <c r="CV288" i="2"/>
  <c r="I289" i="2"/>
  <c r="J289" i="2"/>
  <c r="P289" i="2"/>
  <c r="Q289" i="2"/>
  <c r="R289" i="2" s="1"/>
  <c r="Z289" i="2" s="1"/>
  <c r="X289" i="2"/>
  <c r="Y289" i="2"/>
  <c r="AF289" i="2"/>
  <c r="AF288" i="2" s="1"/>
  <c r="AG289" i="2"/>
  <c r="AN289" i="2"/>
  <c r="AO289" i="2"/>
  <c r="AV289" i="2"/>
  <c r="AV288" i="2" s="1"/>
  <c r="AW289" i="2"/>
  <c r="BD289" i="2"/>
  <c r="BE289" i="2"/>
  <c r="BL289" i="2"/>
  <c r="BL288" i="2" s="1"/>
  <c r="BM289" i="2"/>
  <c r="BS289" i="2"/>
  <c r="BU289" i="2" s="1"/>
  <c r="BT289" i="2"/>
  <c r="CB289" i="2"/>
  <c r="CB288" i="2" s="1"/>
  <c r="CC289" i="2"/>
  <c r="CJ289" i="2"/>
  <c r="CJ288" i="2" s="1"/>
  <c r="CK289" i="2"/>
  <c r="CQ289" i="2"/>
  <c r="CQ288" i="2" s="1"/>
  <c r="CR289" i="2"/>
  <c r="CT289" i="2"/>
  <c r="CU289" i="2"/>
  <c r="CV289" i="2"/>
  <c r="I290" i="2"/>
  <c r="J290" i="2"/>
  <c r="R290" i="2" s="1"/>
  <c r="Z290" i="2" s="1"/>
  <c r="AH290" i="2" s="1"/>
  <c r="P290" i="2"/>
  <c r="Q290" i="2"/>
  <c r="X290" i="2"/>
  <c r="Y290" i="2"/>
  <c r="AF290" i="2"/>
  <c r="AG290" i="2"/>
  <c r="AN290" i="2"/>
  <c r="AO290" i="2"/>
  <c r="AV290" i="2"/>
  <c r="AW290" i="2"/>
  <c r="BD290" i="2"/>
  <c r="BE290" i="2"/>
  <c r="BL290" i="2"/>
  <c r="BM290" i="2"/>
  <c r="BS290" i="2"/>
  <c r="BU290" i="2" s="1"/>
  <c r="BT290" i="2"/>
  <c r="CB290" i="2"/>
  <c r="CC290" i="2"/>
  <c r="CJ290" i="2"/>
  <c r="CK290" i="2"/>
  <c r="CQ290" i="2"/>
  <c r="CR290" i="2"/>
  <c r="CT290" i="2"/>
  <c r="CU290" i="2"/>
  <c r="CV290" i="2"/>
  <c r="I291" i="2"/>
  <c r="J291" i="2"/>
  <c r="P291" i="2"/>
  <c r="Q291" i="2"/>
  <c r="R291" i="2"/>
  <c r="Z291" i="2" s="1"/>
  <c r="X291" i="2"/>
  <c r="Y291" i="2"/>
  <c r="AF291" i="2"/>
  <c r="AG291" i="2"/>
  <c r="AN291" i="2"/>
  <c r="AN288" i="2" s="1"/>
  <c r="AO291" i="2"/>
  <c r="AV291" i="2"/>
  <c r="AW291" i="2"/>
  <c r="AW288" i="2" s="1"/>
  <c r="BD291" i="2"/>
  <c r="BE291" i="2"/>
  <c r="BL291" i="2"/>
  <c r="BM291" i="2"/>
  <c r="BS291" i="2"/>
  <c r="BU291" i="2" s="1"/>
  <c r="BT291" i="2"/>
  <c r="CB291" i="2"/>
  <c r="CC291" i="2"/>
  <c r="CJ291" i="2"/>
  <c r="CK291" i="2"/>
  <c r="CQ291" i="2"/>
  <c r="CR291" i="2"/>
  <c r="CT291" i="2"/>
  <c r="CU291" i="2"/>
  <c r="CV291" i="2"/>
  <c r="CW291" i="2"/>
  <c r="I292" i="2"/>
  <c r="J292" i="2"/>
  <c r="P292" i="2"/>
  <c r="Q292" i="2"/>
  <c r="R292" i="2" s="1"/>
  <c r="Z292" i="2" s="1"/>
  <c r="AH292" i="2" s="1"/>
  <c r="X292" i="2"/>
  <c r="Y292" i="2"/>
  <c r="AF292" i="2"/>
  <c r="AG292" i="2"/>
  <c r="AN292" i="2"/>
  <c r="AO292" i="2"/>
  <c r="AV292" i="2"/>
  <c r="AW292" i="2"/>
  <c r="BD292" i="2"/>
  <c r="BE292" i="2"/>
  <c r="BL292" i="2"/>
  <c r="BM292" i="2"/>
  <c r="BS292" i="2"/>
  <c r="BT292" i="2"/>
  <c r="BU292" i="2"/>
  <c r="BV292" i="2" s="1"/>
  <c r="CD292" i="2" s="1"/>
  <c r="CB292" i="2"/>
  <c r="CC292" i="2"/>
  <c r="CJ292" i="2"/>
  <c r="CK292" i="2"/>
  <c r="CQ292" i="2"/>
  <c r="CR292" i="2"/>
  <c r="CT292" i="2"/>
  <c r="CU292" i="2"/>
  <c r="CV292" i="2"/>
  <c r="CW292" i="2"/>
  <c r="BS294" i="2"/>
  <c r="E295" i="2"/>
  <c r="E294" i="2" s="1"/>
  <c r="F295" i="2"/>
  <c r="F294" i="2" s="1"/>
  <c r="G295" i="2"/>
  <c r="G294" i="2" s="1"/>
  <c r="H295" i="2"/>
  <c r="CW295" i="2" s="1"/>
  <c r="I295" i="2"/>
  <c r="I294" i="2" s="1"/>
  <c r="L295" i="2"/>
  <c r="L294" i="2" s="1"/>
  <c r="M295" i="2"/>
  <c r="N295" i="2"/>
  <c r="N294" i="2" s="1"/>
  <c r="O295" i="2"/>
  <c r="O294" i="2" s="1"/>
  <c r="P295" i="2"/>
  <c r="P294" i="2" s="1"/>
  <c r="T295" i="2"/>
  <c r="T294" i="2" s="1"/>
  <c r="U295" i="2"/>
  <c r="V295" i="2"/>
  <c r="V294" i="2" s="1"/>
  <c r="W295" i="2"/>
  <c r="X295" i="2"/>
  <c r="X294" i="2" s="1"/>
  <c r="AB295" i="2"/>
  <c r="AB294" i="2" s="1"/>
  <c r="AC295" i="2"/>
  <c r="AD295" i="2"/>
  <c r="AD294" i="2" s="1"/>
  <c r="AE295" i="2"/>
  <c r="AF295" i="2"/>
  <c r="AF294" i="2" s="1"/>
  <c r="AJ295" i="2"/>
  <c r="AJ294" i="2" s="1"/>
  <c r="AK295" i="2"/>
  <c r="AL295" i="2"/>
  <c r="AL294" i="2" s="1"/>
  <c r="AM295" i="2"/>
  <c r="AN295" i="2"/>
  <c r="AN294" i="2" s="1"/>
  <c r="AR295" i="2"/>
  <c r="AR294" i="2" s="1"/>
  <c r="AS295" i="2"/>
  <c r="AT295" i="2"/>
  <c r="AT294" i="2" s="1"/>
  <c r="AU295" i="2"/>
  <c r="AU294" i="2" s="1"/>
  <c r="AV295" i="2"/>
  <c r="AV294" i="2" s="1"/>
  <c r="AZ295" i="2"/>
  <c r="AZ294" i="2" s="1"/>
  <c r="BA295" i="2"/>
  <c r="BB295" i="2"/>
  <c r="BB294" i="2" s="1"/>
  <c r="BC295" i="2"/>
  <c r="BD295" i="2"/>
  <c r="BD294" i="2" s="1"/>
  <c r="BH295" i="2"/>
  <c r="BH294" i="2" s="1"/>
  <c r="BI295" i="2"/>
  <c r="BJ295" i="2"/>
  <c r="BJ294" i="2" s="1"/>
  <c r="BK295" i="2"/>
  <c r="BL295" i="2"/>
  <c r="BL294" i="2" s="1"/>
  <c r="BP295" i="2"/>
  <c r="BP294" i="2" s="1"/>
  <c r="BQ295" i="2"/>
  <c r="BQ294" i="2" s="1"/>
  <c r="BR295" i="2"/>
  <c r="BR294" i="2" s="1"/>
  <c r="BT295" i="2"/>
  <c r="BT294" i="2" s="1"/>
  <c r="BX295" i="2"/>
  <c r="BX294" i="2" s="1"/>
  <c r="BY295" i="2"/>
  <c r="BY294" i="2" s="1"/>
  <c r="BZ295" i="2"/>
  <c r="BZ294" i="2" s="1"/>
  <c r="CA295" i="2"/>
  <c r="CB295" i="2"/>
  <c r="CB294" i="2" s="1"/>
  <c r="CF295" i="2"/>
  <c r="CF294" i="2" s="1"/>
  <c r="CH295" i="2"/>
  <c r="CH294" i="2" s="1"/>
  <c r="CJ295" i="2"/>
  <c r="CJ294" i="2" s="1"/>
  <c r="CM295" i="2"/>
  <c r="CM294" i="2" s="1"/>
  <c r="CO295" i="2"/>
  <c r="CO294" i="2" s="1"/>
  <c r="CQ295" i="2"/>
  <c r="CQ294" i="2" s="1"/>
  <c r="CU295" i="2"/>
  <c r="CV295" i="2"/>
  <c r="J296" i="2"/>
  <c r="J295" i="2" s="1"/>
  <c r="Q296" i="2"/>
  <c r="Q295" i="2" s="1"/>
  <c r="Y296" i="2"/>
  <c r="AG296" i="2"/>
  <c r="AO296" i="2"/>
  <c r="AO295" i="2" s="1"/>
  <c r="AW296" i="2"/>
  <c r="AW295" i="2" s="1"/>
  <c r="BE296" i="2"/>
  <c r="BM296" i="2"/>
  <c r="BU296" i="2"/>
  <c r="BU295" i="2" s="1"/>
  <c r="CC296" i="2"/>
  <c r="CC295" i="2" s="1"/>
  <c r="CK296" i="2"/>
  <c r="CR296" i="2"/>
  <c r="CT296" i="2"/>
  <c r="CU296" i="2"/>
  <c r="CV296" i="2"/>
  <c r="CW296" i="2"/>
  <c r="CX296" i="2"/>
  <c r="CX295" i="2" s="1"/>
  <c r="J297" i="2"/>
  <c r="Q297" i="2"/>
  <c r="R297" i="2" s="1"/>
  <c r="Y297" i="2"/>
  <c r="Z297" i="2" s="1"/>
  <c r="AG297" i="2"/>
  <c r="AO297" i="2"/>
  <c r="AW297" i="2"/>
  <c r="BE297" i="2"/>
  <c r="BM297" i="2"/>
  <c r="BS297" i="2"/>
  <c r="BU297" i="2" s="1"/>
  <c r="CC297" i="2"/>
  <c r="CK297" i="2"/>
  <c r="CR297" i="2"/>
  <c r="CT297" i="2"/>
  <c r="CU297" i="2"/>
  <c r="CV297" i="2"/>
  <c r="CX297" i="2"/>
  <c r="F298" i="2"/>
  <c r="H298" i="2"/>
  <c r="CW298" i="2" s="1"/>
  <c r="J298" i="2"/>
  <c r="M298" i="2"/>
  <c r="Q298" i="2" s="1"/>
  <c r="O298" i="2"/>
  <c r="U298" i="2"/>
  <c r="W298" i="2"/>
  <c r="AC298" i="2"/>
  <c r="AG298" i="2" s="1"/>
  <c r="AE298" i="2"/>
  <c r="AK298" i="2"/>
  <c r="AM298" i="2"/>
  <c r="AS298" i="2"/>
  <c r="AW298" i="2" s="1"/>
  <c r="AU298" i="2"/>
  <c r="BA298" i="2"/>
  <c r="BC298" i="2"/>
  <c r="BI298" i="2"/>
  <c r="BM298" i="2" s="1"/>
  <c r="BK298" i="2"/>
  <c r="BU298" i="2"/>
  <c r="CA298" i="2"/>
  <c r="CC298" i="2" s="1"/>
  <c r="CK298" i="2"/>
  <c r="CR298" i="2"/>
  <c r="CT298" i="2"/>
  <c r="CU298" i="2"/>
  <c r="CV298" i="2"/>
  <c r="CX298" i="2"/>
  <c r="J299" i="2"/>
  <c r="Q299" i="2"/>
  <c r="R299" i="2" s="1"/>
  <c r="Y299" i="2"/>
  <c r="AG299" i="2"/>
  <c r="AO299" i="2"/>
  <c r="AW299" i="2"/>
  <c r="BE299" i="2"/>
  <c r="BM299" i="2"/>
  <c r="BS299" i="2"/>
  <c r="BU299" i="2" s="1"/>
  <c r="CC299" i="2"/>
  <c r="CK299" i="2"/>
  <c r="CR299" i="2"/>
  <c r="CT299" i="2"/>
  <c r="CU299" i="2"/>
  <c r="CV299" i="2"/>
  <c r="CX299" i="2"/>
  <c r="J300" i="2"/>
  <c r="R300" i="2" s="1"/>
  <c r="Q300" i="2"/>
  <c r="Y300" i="2"/>
  <c r="AG300" i="2"/>
  <c r="AO300" i="2"/>
  <c r="AW300" i="2"/>
  <c r="BE300" i="2"/>
  <c r="BM300" i="2"/>
  <c r="BS300" i="2"/>
  <c r="BU300" i="2" s="1"/>
  <c r="CC300" i="2"/>
  <c r="CK300" i="2"/>
  <c r="CR300" i="2"/>
  <c r="CT300" i="2"/>
  <c r="CU300" i="2"/>
  <c r="CV300" i="2"/>
  <c r="CX300" i="2"/>
  <c r="J301" i="2"/>
  <c r="Q301" i="2"/>
  <c r="R301" i="2"/>
  <c r="Y301" i="2"/>
  <c r="AG301" i="2"/>
  <c r="AO301" i="2"/>
  <c r="AW301" i="2"/>
  <c r="BE301" i="2"/>
  <c r="BM301" i="2"/>
  <c r="BS301" i="2"/>
  <c r="BU301" i="2" s="1"/>
  <c r="CC301" i="2"/>
  <c r="CK301" i="2"/>
  <c r="CR301" i="2"/>
  <c r="CT301" i="2"/>
  <c r="CU301" i="2"/>
  <c r="CV301" i="2"/>
  <c r="CX301" i="2"/>
  <c r="BS302" i="2"/>
  <c r="G304" i="2"/>
  <c r="CV304" i="2" s="1"/>
  <c r="H304" i="2"/>
  <c r="H303" i="2" s="1"/>
  <c r="Q304" i="2"/>
  <c r="X304" i="2"/>
  <c r="Y304" i="2"/>
  <c r="AF304" i="2"/>
  <c r="AG304" i="2"/>
  <c r="AN304" i="2"/>
  <c r="AO304" i="2"/>
  <c r="AV304" i="2"/>
  <c r="AW304" i="2"/>
  <c r="BD304" i="2"/>
  <c r="BE304" i="2"/>
  <c r="BL304" i="2"/>
  <c r="BM304" i="2"/>
  <c r="BQ304" i="2"/>
  <c r="BS304" i="2"/>
  <c r="BT304" i="2"/>
  <c r="CB304" i="2"/>
  <c r="CC304" i="2"/>
  <c r="CJ304" i="2"/>
  <c r="CK304" i="2"/>
  <c r="CR304" i="2"/>
  <c r="CU304" i="2"/>
  <c r="I305" i="2"/>
  <c r="J305" i="2"/>
  <c r="Q305" i="2"/>
  <c r="X305" i="2"/>
  <c r="Y305" i="2"/>
  <c r="AF305" i="2"/>
  <c r="AG305" i="2"/>
  <c r="AN305" i="2"/>
  <c r="AO305" i="2"/>
  <c r="AV305" i="2"/>
  <c r="AW305" i="2"/>
  <c r="BD305" i="2"/>
  <c r="BE305" i="2"/>
  <c r="BL305" i="2"/>
  <c r="BM305" i="2"/>
  <c r="BS305" i="2"/>
  <c r="BU305" i="2" s="1"/>
  <c r="BT305" i="2"/>
  <c r="CB305" i="2"/>
  <c r="CC305" i="2"/>
  <c r="CJ305" i="2"/>
  <c r="CM305" i="2" s="1"/>
  <c r="CK305" i="2"/>
  <c r="CR305" i="2"/>
  <c r="CU305" i="2"/>
  <c r="CV305" i="2"/>
  <c r="CW305" i="2"/>
  <c r="I306" i="2"/>
  <c r="J306" i="2"/>
  <c r="Q306" i="2"/>
  <c r="X306" i="2"/>
  <c r="Y306" i="2"/>
  <c r="AF306" i="2"/>
  <c r="AG306" i="2"/>
  <c r="AN306" i="2"/>
  <c r="AO306" i="2"/>
  <c r="AV306" i="2"/>
  <c r="AW306" i="2"/>
  <c r="BD306" i="2"/>
  <c r="BE306" i="2"/>
  <c r="BL306" i="2"/>
  <c r="BM306" i="2"/>
  <c r="BS306" i="2"/>
  <c r="BU306" i="2" s="1"/>
  <c r="BT306" i="2"/>
  <c r="CB306" i="2"/>
  <c r="CC306" i="2"/>
  <c r="CJ306" i="2"/>
  <c r="CM306" i="2" s="1"/>
  <c r="CK306" i="2"/>
  <c r="CR306" i="2"/>
  <c r="CU306" i="2"/>
  <c r="CV306" i="2"/>
  <c r="CW306" i="2"/>
  <c r="I307" i="2"/>
  <c r="J307" i="2"/>
  <c r="Q307" i="2"/>
  <c r="R307" i="2"/>
  <c r="X307" i="2"/>
  <c r="Y307" i="2"/>
  <c r="AF307" i="2"/>
  <c r="AG307" i="2"/>
  <c r="AN307" i="2"/>
  <c r="AO307" i="2"/>
  <c r="AV307" i="2"/>
  <c r="AW307" i="2"/>
  <c r="BD307" i="2"/>
  <c r="BE307" i="2"/>
  <c r="BL307" i="2"/>
  <c r="BM307" i="2"/>
  <c r="BS307" i="2"/>
  <c r="BU307" i="2" s="1"/>
  <c r="BT307" i="2"/>
  <c r="CB307" i="2"/>
  <c r="CC307" i="2"/>
  <c r="CJ307" i="2"/>
  <c r="CM307" i="2" s="1"/>
  <c r="CK307" i="2"/>
  <c r="CR307" i="2"/>
  <c r="CU307" i="2"/>
  <c r="CV307" i="2"/>
  <c r="E308" i="2"/>
  <c r="E303" i="2" s="1"/>
  <c r="F308" i="2"/>
  <c r="F303" i="2" s="1"/>
  <c r="G308" i="2"/>
  <c r="H308" i="2"/>
  <c r="L308" i="2"/>
  <c r="L303" i="2" s="1"/>
  <c r="M308" i="2"/>
  <c r="M303" i="2" s="1"/>
  <c r="N308" i="2"/>
  <c r="N303" i="2" s="1"/>
  <c r="O308" i="2"/>
  <c r="O303" i="2" s="1"/>
  <c r="P308" i="2"/>
  <c r="T308" i="2"/>
  <c r="T303" i="2" s="1"/>
  <c r="U308" i="2"/>
  <c r="U303" i="2" s="1"/>
  <c r="V308" i="2"/>
  <c r="V303" i="2" s="1"/>
  <c r="W308" i="2"/>
  <c r="W303" i="2" s="1"/>
  <c r="AB308" i="2"/>
  <c r="AB303" i="2" s="1"/>
  <c r="AC308" i="2"/>
  <c r="AC303" i="2" s="1"/>
  <c r="AD308" i="2"/>
  <c r="AD303" i="2" s="1"/>
  <c r="AE308" i="2"/>
  <c r="AE303" i="2" s="1"/>
  <c r="AJ308" i="2"/>
  <c r="AJ303" i="2" s="1"/>
  <c r="AK308" i="2"/>
  <c r="AK303" i="2" s="1"/>
  <c r="AL308" i="2"/>
  <c r="AL303" i="2" s="1"/>
  <c r="AM308" i="2"/>
  <c r="AM303" i="2" s="1"/>
  <c r="AR308" i="2"/>
  <c r="AR303" i="2" s="1"/>
  <c r="AS308" i="2"/>
  <c r="AS303" i="2" s="1"/>
  <c r="AT308" i="2"/>
  <c r="AT303" i="2" s="1"/>
  <c r="AU308" i="2"/>
  <c r="AU303" i="2" s="1"/>
  <c r="AZ308" i="2"/>
  <c r="AZ303" i="2" s="1"/>
  <c r="BA308" i="2"/>
  <c r="BA303" i="2" s="1"/>
  <c r="BB308" i="2"/>
  <c r="BB303" i="2" s="1"/>
  <c r="BC308" i="2"/>
  <c r="BC303" i="2" s="1"/>
  <c r="BH308" i="2"/>
  <c r="BH303" i="2" s="1"/>
  <c r="BI308" i="2"/>
  <c r="BI303" i="2" s="1"/>
  <c r="BJ308" i="2"/>
  <c r="BJ303" i="2" s="1"/>
  <c r="BK308" i="2"/>
  <c r="BK303" i="2" s="1"/>
  <c r="BP308" i="2"/>
  <c r="BP303" i="2" s="1"/>
  <c r="BQ308" i="2"/>
  <c r="BR308" i="2"/>
  <c r="BR303" i="2" s="1"/>
  <c r="BS308" i="2"/>
  <c r="BX308" i="2"/>
  <c r="BX303" i="2" s="1"/>
  <c r="BY308" i="2"/>
  <c r="BY303" i="2" s="1"/>
  <c r="BZ308" i="2"/>
  <c r="BZ303" i="2" s="1"/>
  <c r="CF308" i="2"/>
  <c r="CF303" i="2" s="1"/>
  <c r="CH308" i="2"/>
  <c r="CH303" i="2" s="1"/>
  <c r="CM308" i="2"/>
  <c r="CO308" i="2"/>
  <c r="CO303" i="2" s="1"/>
  <c r="CU308" i="2"/>
  <c r="I309" i="2"/>
  <c r="J309" i="2"/>
  <c r="Q309" i="2"/>
  <c r="R309" i="2" s="1"/>
  <c r="Z309" i="2" s="1"/>
  <c r="X309" i="2"/>
  <c r="Y309" i="2"/>
  <c r="Y308" i="2" s="1"/>
  <c r="AF309" i="2"/>
  <c r="AF308" i="2" s="1"/>
  <c r="AG309" i="2"/>
  <c r="AN309" i="2"/>
  <c r="AO309" i="2"/>
  <c r="AO308" i="2" s="1"/>
  <c r="AV309" i="2"/>
  <c r="AV308" i="2" s="1"/>
  <c r="AW309" i="2"/>
  <c r="BD309" i="2"/>
  <c r="BE309" i="2"/>
  <c r="BE308" i="2" s="1"/>
  <c r="BL309" i="2"/>
  <c r="BL308" i="2" s="1"/>
  <c r="BM309" i="2"/>
  <c r="BS309" i="2"/>
  <c r="BU309" i="2" s="1"/>
  <c r="BT309" i="2"/>
  <c r="BT308" i="2" s="1"/>
  <c r="CA309" i="2"/>
  <c r="CW309" i="2" s="1"/>
  <c r="CB309" i="2"/>
  <c r="CJ309" i="2"/>
  <c r="CK309" i="2"/>
  <c r="CK308" i="2" s="1"/>
  <c r="CQ309" i="2"/>
  <c r="CQ308" i="2" s="1"/>
  <c r="CR309" i="2"/>
  <c r="CT309" i="2"/>
  <c r="CU309" i="2"/>
  <c r="CV309" i="2"/>
  <c r="I310" i="2"/>
  <c r="J310" i="2"/>
  <c r="Q310" i="2"/>
  <c r="R310" i="2" s="1"/>
  <c r="Z310" i="2" s="1"/>
  <c r="X310" i="2"/>
  <c r="Y310" i="2"/>
  <c r="AF310" i="2"/>
  <c r="AG310" i="2"/>
  <c r="AH310" i="2" s="1"/>
  <c r="AN310" i="2"/>
  <c r="AO310" i="2"/>
  <c r="AV310" i="2"/>
  <c r="AW310" i="2"/>
  <c r="BD310" i="2"/>
  <c r="BE310" i="2"/>
  <c r="BL310" i="2"/>
  <c r="BM310" i="2"/>
  <c r="BS310" i="2"/>
  <c r="BT310" i="2"/>
  <c r="CB310" i="2"/>
  <c r="CJ310" i="2"/>
  <c r="CK310" i="2"/>
  <c r="CQ310" i="2"/>
  <c r="CR310" i="2"/>
  <c r="CT310" i="2"/>
  <c r="CU310" i="2"/>
  <c r="CV310" i="2"/>
  <c r="CX310" i="2"/>
  <c r="I311" i="2"/>
  <c r="J311" i="2"/>
  <c r="P311" i="2"/>
  <c r="Q311" i="2"/>
  <c r="R311" i="2" s="1"/>
  <c r="X311" i="2"/>
  <c r="Y311" i="2"/>
  <c r="AF311" i="2"/>
  <c r="AG311" i="2"/>
  <c r="AN311" i="2"/>
  <c r="AO311" i="2"/>
  <c r="AV311" i="2"/>
  <c r="AW311" i="2"/>
  <c r="BD311" i="2"/>
  <c r="BE311" i="2"/>
  <c r="BL311" i="2"/>
  <c r="BM311" i="2"/>
  <c r="BS311" i="2"/>
  <c r="BU311" i="2" s="1"/>
  <c r="BT311" i="2"/>
  <c r="CB311" i="2"/>
  <c r="CX311" i="2" s="1"/>
  <c r="CJ311" i="2"/>
  <c r="CK311" i="2"/>
  <c r="CQ311" i="2"/>
  <c r="CR311" i="2"/>
  <c r="CT311" i="2"/>
  <c r="CU311" i="2"/>
  <c r="CV311" i="2"/>
  <c r="BS312" i="2"/>
  <c r="N313" i="2"/>
  <c r="O313" i="2"/>
  <c r="V313" i="2"/>
  <c r="W313" i="2"/>
  <c r="AD313" i="2"/>
  <c r="AE313" i="2"/>
  <c r="AL313" i="2"/>
  <c r="AM313" i="2"/>
  <c r="AT313" i="2"/>
  <c r="AU313" i="2"/>
  <c r="BB313" i="2"/>
  <c r="BC313" i="2"/>
  <c r="BJ313" i="2"/>
  <c r="BK313" i="2"/>
  <c r="BR313" i="2"/>
  <c r="CH313" i="2"/>
  <c r="CO313" i="2"/>
  <c r="I314" i="2"/>
  <c r="J314" i="2"/>
  <c r="P314" i="2"/>
  <c r="Q314" i="2"/>
  <c r="X314" i="2"/>
  <c r="Y314" i="2"/>
  <c r="AF314" i="2"/>
  <c r="AG314" i="2"/>
  <c r="AN314" i="2"/>
  <c r="AO314" i="2"/>
  <c r="AV314" i="2"/>
  <c r="AW314" i="2"/>
  <c r="BD314" i="2"/>
  <c r="BE314" i="2"/>
  <c r="BL314" i="2"/>
  <c r="BM314" i="2"/>
  <c r="BS314" i="2"/>
  <c r="BU314" i="2" s="1"/>
  <c r="BT314" i="2"/>
  <c r="CB314" i="2"/>
  <c r="CJ314" i="2"/>
  <c r="CK314" i="2"/>
  <c r="CQ314" i="2"/>
  <c r="CR314" i="2"/>
  <c r="CT314" i="2"/>
  <c r="CU314" i="2"/>
  <c r="CV314" i="2"/>
  <c r="I315" i="2"/>
  <c r="J315" i="2"/>
  <c r="R315" i="2" s="1"/>
  <c r="P315" i="2"/>
  <c r="Q315" i="2"/>
  <c r="X315" i="2"/>
  <c r="Y315" i="2"/>
  <c r="Z315" i="2" s="1"/>
  <c r="AF315" i="2"/>
  <c r="AG315" i="2"/>
  <c r="AN315" i="2"/>
  <c r="AO315" i="2"/>
  <c r="AV315" i="2"/>
  <c r="AW315" i="2"/>
  <c r="BD315" i="2"/>
  <c r="BE315" i="2"/>
  <c r="BL315" i="2"/>
  <c r="BM315" i="2"/>
  <c r="BS315" i="2"/>
  <c r="CA315" i="2" s="1"/>
  <c r="CC315" i="2" s="1"/>
  <c r="BT315" i="2"/>
  <c r="CB315" i="2"/>
  <c r="CJ315" i="2"/>
  <c r="CK315" i="2"/>
  <c r="CQ315" i="2"/>
  <c r="CR315" i="2"/>
  <c r="CT315" i="2"/>
  <c r="CU315" i="2"/>
  <c r="CV315" i="2"/>
  <c r="I316" i="2"/>
  <c r="J316" i="2"/>
  <c r="P316" i="2"/>
  <c r="Q316" i="2"/>
  <c r="R316" i="2" s="1"/>
  <c r="X316" i="2"/>
  <c r="Y316" i="2"/>
  <c r="AF316" i="2"/>
  <c r="AG316" i="2"/>
  <c r="AN316" i="2"/>
  <c r="AO316" i="2"/>
  <c r="AV316" i="2"/>
  <c r="AW316" i="2"/>
  <c r="BE316" i="2"/>
  <c r="BL316" i="2"/>
  <c r="BM316" i="2"/>
  <c r="BS316" i="2"/>
  <c r="BT316" i="2"/>
  <c r="BU316" i="2"/>
  <c r="CA316" i="2"/>
  <c r="CC316" i="2" s="1"/>
  <c r="CB316" i="2"/>
  <c r="CJ316" i="2"/>
  <c r="CK316" i="2"/>
  <c r="CQ316" i="2"/>
  <c r="CR316" i="2"/>
  <c r="CT316" i="2"/>
  <c r="CU316" i="2"/>
  <c r="CV316" i="2"/>
  <c r="I317" i="2"/>
  <c r="J317" i="2"/>
  <c r="P317" i="2"/>
  <c r="Q317" i="2"/>
  <c r="R317" i="2"/>
  <c r="X317" i="2"/>
  <c r="Y317" i="2"/>
  <c r="AF317" i="2"/>
  <c r="AG317" i="2"/>
  <c r="AN317" i="2"/>
  <c r="AO317" i="2"/>
  <c r="AV317" i="2"/>
  <c r="AW317" i="2"/>
  <c r="BD317" i="2"/>
  <c r="BE317" i="2"/>
  <c r="BL317" i="2"/>
  <c r="BM317" i="2"/>
  <c r="BS317" i="2"/>
  <c r="BU317" i="2" s="1"/>
  <c r="BT317" i="2"/>
  <c r="CA317" i="2"/>
  <c r="CC317" i="2" s="1"/>
  <c r="CB317" i="2"/>
  <c r="CJ317" i="2"/>
  <c r="CK317" i="2"/>
  <c r="CQ317" i="2"/>
  <c r="CR317" i="2"/>
  <c r="CT317" i="2"/>
  <c r="CU317" i="2"/>
  <c r="CV317" i="2"/>
  <c r="E318" i="2"/>
  <c r="E313" i="2" s="1"/>
  <c r="F318" i="2"/>
  <c r="F313" i="2" s="1"/>
  <c r="G318" i="2"/>
  <c r="G313" i="2" s="1"/>
  <c r="CV313" i="2" s="1"/>
  <c r="H318" i="2"/>
  <c r="H313" i="2" s="1"/>
  <c r="L318" i="2"/>
  <c r="L313" i="2" s="1"/>
  <c r="M318" i="2"/>
  <c r="M313" i="2" s="1"/>
  <c r="T318" i="2"/>
  <c r="X318" i="2" s="1"/>
  <c r="U318" i="2"/>
  <c r="U313" i="2" s="1"/>
  <c r="AB318" i="2"/>
  <c r="AB313" i="2" s="1"/>
  <c r="AC318" i="2"/>
  <c r="AC313" i="2" s="1"/>
  <c r="AF318" i="2"/>
  <c r="AJ318" i="2"/>
  <c r="AJ313" i="2" s="1"/>
  <c r="AK318" i="2"/>
  <c r="AK313" i="2" s="1"/>
  <c r="AN318" i="2"/>
  <c r="AR318" i="2"/>
  <c r="AR313" i="2" s="1"/>
  <c r="AS318" i="2"/>
  <c r="AS313" i="2" s="1"/>
  <c r="AZ318" i="2"/>
  <c r="BD318" i="2" s="1"/>
  <c r="BA318" i="2"/>
  <c r="BE318" i="2" s="1"/>
  <c r="BH318" i="2"/>
  <c r="BH313" i="2" s="1"/>
  <c r="BI318" i="2"/>
  <c r="BI313" i="2" s="1"/>
  <c r="BM318" i="2"/>
  <c r="BP318" i="2"/>
  <c r="BP313" i="2" s="1"/>
  <c r="BQ318" i="2"/>
  <c r="BX318" i="2"/>
  <c r="BX313" i="2" s="1"/>
  <c r="BY318" i="2"/>
  <c r="BY313" i="2" s="1"/>
  <c r="BZ318" i="2"/>
  <c r="BZ313" i="2" s="1"/>
  <c r="CF318" i="2"/>
  <c r="CF313" i="2" s="1"/>
  <c r="CK318" i="2"/>
  <c r="CM318" i="2"/>
  <c r="CQ318" i="2" s="1"/>
  <c r="CR318" i="2"/>
  <c r="I319" i="2"/>
  <c r="J319" i="2"/>
  <c r="P319" i="2"/>
  <c r="Q319" i="2"/>
  <c r="R319" i="2" s="1"/>
  <c r="Z319" i="2" s="1"/>
  <c r="X319" i="2"/>
  <c r="Y319" i="2"/>
  <c r="AF319" i="2"/>
  <c r="AG319" i="2"/>
  <c r="AH319" i="2" s="1"/>
  <c r="AP319" i="2" s="1"/>
  <c r="AN319" i="2"/>
  <c r="AO319" i="2"/>
  <c r="AV319" i="2"/>
  <c r="AW319" i="2"/>
  <c r="BD319" i="2"/>
  <c r="BE319" i="2"/>
  <c r="BL319" i="2"/>
  <c r="BM319" i="2"/>
  <c r="BS319" i="2"/>
  <c r="BT319" i="2"/>
  <c r="BU319" i="2"/>
  <c r="CA319" i="2"/>
  <c r="CB319" i="2"/>
  <c r="CJ319" i="2"/>
  <c r="CK319" i="2"/>
  <c r="CQ319" i="2"/>
  <c r="CR319" i="2"/>
  <c r="CT319" i="2"/>
  <c r="CU319" i="2"/>
  <c r="CV319" i="2"/>
  <c r="CX319" i="2"/>
  <c r="I320" i="2"/>
  <c r="J320" i="2"/>
  <c r="P320" i="2"/>
  <c r="CX320" i="2" s="1"/>
  <c r="Q320" i="2"/>
  <c r="R320" i="2" s="1"/>
  <c r="X320" i="2"/>
  <c r="Y320" i="2"/>
  <c r="AF320" i="2"/>
  <c r="AG320" i="2"/>
  <c r="AN320" i="2"/>
  <c r="AO320" i="2"/>
  <c r="AV320" i="2"/>
  <c r="AW320" i="2"/>
  <c r="BD320" i="2"/>
  <c r="BE320" i="2"/>
  <c r="BL320" i="2"/>
  <c r="BM320" i="2"/>
  <c r="BS320" i="2"/>
  <c r="BU320" i="2" s="1"/>
  <c r="BT320" i="2"/>
  <c r="CA320" i="2"/>
  <c r="CW320" i="2" s="1"/>
  <c r="CB320" i="2"/>
  <c r="CJ320" i="2"/>
  <c r="CK320" i="2"/>
  <c r="CQ320" i="2"/>
  <c r="CR320" i="2"/>
  <c r="CT320" i="2"/>
  <c r="CU320" i="2"/>
  <c r="CV320" i="2"/>
  <c r="I321" i="2"/>
  <c r="J321" i="2"/>
  <c r="P321" i="2"/>
  <c r="CX321" i="2" s="1"/>
  <c r="Q321" i="2"/>
  <c r="R321" i="2" s="1"/>
  <c r="X321" i="2"/>
  <c r="Y321" i="2"/>
  <c r="AF321" i="2"/>
  <c r="AG321" i="2"/>
  <c r="AN321" i="2"/>
  <c r="AO321" i="2"/>
  <c r="AV321" i="2"/>
  <c r="AW321" i="2"/>
  <c r="BD321" i="2"/>
  <c r="BE321" i="2"/>
  <c r="BL321" i="2"/>
  <c r="BM321" i="2"/>
  <c r="BS321" i="2"/>
  <c r="BU321" i="2" s="1"/>
  <c r="BT321" i="2"/>
  <c r="CA321" i="2"/>
  <c r="CC321" i="2" s="1"/>
  <c r="CB321" i="2"/>
  <c r="CJ321" i="2"/>
  <c r="CK321" i="2"/>
  <c r="CQ321" i="2"/>
  <c r="CR321" i="2"/>
  <c r="CT321" i="2"/>
  <c r="CU321" i="2"/>
  <c r="CV321" i="2"/>
  <c r="I322" i="2"/>
  <c r="J322" i="2"/>
  <c r="R322" i="2" s="1"/>
  <c r="P322" i="2"/>
  <c r="Q322" i="2"/>
  <c r="X322" i="2"/>
  <c r="Y322" i="2"/>
  <c r="Z322" i="2" s="1"/>
  <c r="AF322" i="2"/>
  <c r="AG322" i="2"/>
  <c r="AN322" i="2"/>
  <c r="AO322" i="2"/>
  <c r="AV322" i="2"/>
  <c r="AW322" i="2"/>
  <c r="BD322" i="2"/>
  <c r="BE322" i="2"/>
  <c r="BL322" i="2"/>
  <c r="BM322" i="2"/>
  <c r="BS322" i="2"/>
  <c r="CA322" i="2" s="1"/>
  <c r="BT322" i="2"/>
  <c r="CX322" i="2" s="1"/>
  <c r="BU322" i="2"/>
  <c r="CB322" i="2"/>
  <c r="CJ322" i="2"/>
  <c r="CK322" i="2"/>
  <c r="CQ322" i="2"/>
  <c r="CR322" i="2"/>
  <c r="CT322" i="2"/>
  <c r="CU322" i="2"/>
  <c r="CV322" i="2"/>
  <c r="I323" i="2"/>
  <c r="J323" i="2"/>
  <c r="P323" i="2"/>
  <c r="CX323" i="2" s="1"/>
  <c r="Q323" i="2"/>
  <c r="R323" i="2" s="1"/>
  <c r="X323" i="2"/>
  <c r="Y323" i="2"/>
  <c r="AF323" i="2"/>
  <c r="AG323" i="2"/>
  <c r="AN323" i="2"/>
  <c r="AO323" i="2"/>
  <c r="AV323" i="2"/>
  <c r="AW323" i="2"/>
  <c r="BD323" i="2"/>
  <c r="BE323" i="2"/>
  <c r="BL323" i="2"/>
  <c r="BM323" i="2"/>
  <c r="BS323" i="2"/>
  <c r="CA323" i="2" s="1"/>
  <c r="BT323" i="2"/>
  <c r="BU323" i="2"/>
  <c r="CB323" i="2"/>
  <c r="CJ323" i="2"/>
  <c r="CK323" i="2"/>
  <c r="CQ323" i="2"/>
  <c r="CR323" i="2"/>
  <c r="CT323" i="2"/>
  <c r="CU323" i="2"/>
  <c r="CV323" i="2"/>
  <c r="I324" i="2"/>
  <c r="CX324" i="2" s="1"/>
  <c r="J324" i="2"/>
  <c r="P324" i="2"/>
  <c r="Q324" i="2"/>
  <c r="X324" i="2"/>
  <c r="Y324" i="2"/>
  <c r="AF324" i="2"/>
  <c r="AG324" i="2"/>
  <c r="AN324" i="2"/>
  <c r="AO324" i="2"/>
  <c r="AV324" i="2"/>
  <c r="AW324" i="2"/>
  <c r="BD324" i="2"/>
  <c r="BE324" i="2"/>
  <c r="BL324" i="2"/>
  <c r="BM324" i="2"/>
  <c r="BS324" i="2"/>
  <c r="BT324" i="2"/>
  <c r="CA324" i="2"/>
  <c r="CC324" i="2" s="1"/>
  <c r="CB324" i="2"/>
  <c r="CJ324" i="2"/>
  <c r="CK324" i="2"/>
  <c r="CQ324" i="2"/>
  <c r="CR324" i="2"/>
  <c r="CT324" i="2"/>
  <c r="CU324" i="2"/>
  <c r="CV324" i="2"/>
  <c r="BS325" i="2"/>
  <c r="E326" i="2"/>
  <c r="F326" i="2"/>
  <c r="G326" i="2"/>
  <c r="H326" i="2"/>
  <c r="BS326" i="2" s="1"/>
  <c r="L326" i="2"/>
  <c r="M326" i="2"/>
  <c r="N326" i="2"/>
  <c r="O326" i="2"/>
  <c r="V326" i="2"/>
  <c r="CV326" i="2" s="1"/>
  <c r="W326" i="2"/>
  <c r="AD326" i="2"/>
  <c r="AE326" i="2"/>
  <c r="AL326" i="2"/>
  <c r="AM326" i="2"/>
  <c r="AS326" i="2"/>
  <c r="AT326" i="2"/>
  <c r="AU326" i="2"/>
  <c r="BB326" i="2"/>
  <c r="BC326" i="2"/>
  <c r="BJ326" i="2"/>
  <c r="BK326" i="2"/>
  <c r="BR326" i="2"/>
  <c r="BZ326" i="2"/>
  <c r="CH326" i="2"/>
  <c r="CO326" i="2"/>
  <c r="I327" i="2"/>
  <c r="J327" i="2"/>
  <c r="J326" i="2" s="1"/>
  <c r="P327" i="2"/>
  <c r="Q327" i="2"/>
  <c r="X327" i="2"/>
  <c r="Y327" i="2"/>
  <c r="Y326" i="2" s="1"/>
  <c r="AF327" i="2"/>
  <c r="AG327" i="2"/>
  <c r="AN327" i="2"/>
  <c r="AO327" i="2"/>
  <c r="AV327" i="2"/>
  <c r="AW327" i="2"/>
  <c r="BD327" i="2"/>
  <c r="BE327" i="2"/>
  <c r="BL327" i="2"/>
  <c r="BM327" i="2"/>
  <c r="BP327" i="2"/>
  <c r="BT327" i="2" s="1"/>
  <c r="BS327" i="2"/>
  <c r="BU327" i="2" s="1"/>
  <c r="BX327" i="2"/>
  <c r="CB327" i="2" s="1"/>
  <c r="CF327" i="2"/>
  <c r="CK327" i="2"/>
  <c r="CM327" i="2"/>
  <c r="CQ327" i="2" s="1"/>
  <c r="CR327" i="2"/>
  <c r="CT327" i="2"/>
  <c r="CU327" i="2"/>
  <c r="CV327" i="2"/>
  <c r="I328" i="2"/>
  <c r="J328" i="2"/>
  <c r="P328" i="2"/>
  <c r="Q328" i="2"/>
  <c r="R328" i="2"/>
  <c r="T328" i="2"/>
  <c r="T326" i="2" s="1"/>
  <c r="U328" i="2"/>
  <c r="U326" i="2" s="1"/>
  <c r="Y328" i="2"/>
  <c r="AB328" i="2"/>
  <c r="AB326" i="2" s="1"/>
  <c r="AC328" i="2"/>
  <c r="AC326" i="2" s="1"/>
  <c r="AJ328" i="2"/>
  <c r="AN328" i="2" s="1"/>
  <c r="AK328" i="2"/>
  <c r="AK326" i="2" s="1"/>
  <c r="AR328" i="2"/>
  <c r="AV328" i="2" s="1"/>
  <c r="AW328" i="2"/>
  <c r="AZ328" i="2"/>
  <c r="AZ326" i="2" s="1"/>
  <c r="BA328" i="2"/>
  <c r="BA326" i="2" s="1"/>
  <c r="BH328" i="2"/>
  <c r="BH326" i="2" s="1"/>
  <c r="BI328" i="2"/>
  <c r="BI326" i="2" s="1"/>
  <c r="BP328" i="2"/>
  <c r="BQ328" i="2"/>
  <c r="BQ326" i="2" s="1"/>
  <c r="BS328" i="2"/>
  <c r="CW328" i="2" s="1"/>
  <c r="BT328" i="2"/>
  <c r="BX328" i="2"/>
  <c r="CB328" i="2" s="1"/>
  <c r="BY328" i="2"/>
  <c r="BY326" i="2" s="1"/>
  <c r="CF328" i="2"/>
  <c r="CJ328" i="2" s="1"/>
  <c r="CK328" i="2"/>
  <c r="CM328" i="2"/>
  <c r="CQ328" i="2"/>
  <c r="CR328" i="2"/>
  <c r="CV328" i="2"/>
  <c r="I329" i="2"/>
  <c r="J329" i="2"/>
  <c r="P329" i="2"/>
  <c r="Q329" i="2"/>
  <c r="R329" i="2" s="1"/>
  <c r="Z329" i="2" s="1"/>
  <c r="AH329" i="2" s="1"/>
  <c r="X329" i="2"/>
  <c r="Y329" i="2"/>
  <c r="AF329" i="2"/>
  <c r="AG329" i="2"/>
  <c r="AN329" i="2"/>
  <c r="AO329" i="2"/>
  <c r="AV329" i="2"/>
  <c r="AW329" i="2"/>
  <c r="BD329" i="2"/>
  <c r="BE329" i="2"/>
  <c r="BL329" i="2"/>
  <c r="BM329" i="2"/>
  <c r="BS329" i="2"/>
  <c r="BU329" i="2" s="1"/>
  <c r="BT329" i="2"/>
  <c r="CB329" i="2"/>
  <c r="CC329" i="2"/>
  <c r="CJ329" i="2"/>
  <c r="CK329" i="2"/>
  <c r="CQ329" i="2"/>
  <c r="CR329" i="2"/>
  <c r="CT329" i="2"/>
  <c r="CU329" i="2"/>
  <c r="CV329" i="2"/>
  <c r="I330" i="2"/>
  <c r="J330" i="2"/>
  <c r="P330" i="2"/>
  <c r="Q330" i="2"/>
  <c r="X330" i="2"/>
  <c r="Y330" i="2"/>
  <c r="AF330" i="2"/>
  <c r="AG330" i="2"/>
  <c r="AN330" i="2"/>
  <c r="AO330" i="2"/>
  <c r="AV330" i="2"/>
  <c r="AW330" i="2"/>
  <c r="BD330" i="2"/>
  <c r="BE330" i="2"/>
  <c r="BL330" i="2"/>
  <c r="BM330" i="2"/>
  <c r="BS330" i="2"/>
  <c r="BU330" i="2" s="1"/>
  <c r="BT330" i="2"/>
  <c r="CB330" i="2"/>
  <c r="CC330" i="2"/>
  <c r="CJ330" i="2"/>
  <c r="CK330" i="2"/>
  <c r="CY330" i="2" s="1"/>
  <c r="CQ330" i="2"/>
  <c r="CR330" i="2"/>
  <c r="CT330" i="2"/>
  <c r="CU330" i="2"/>
  <c r="CV330" i="2"/>
  <c r="I331" i="2"/>
  <c r="J331" i="2"/>
  <c r="P331" i="2"/>
  <c r="Q331" i="2"/>
  <c r="R331" i="2" s="1"/>
  <c r="Z331" i="2" s="1"/>
  <c r="X331" i="2"/>
  <c r="Y331" i="2"/>
  <c r="AF331" i="2"/>
  <c r="AG331" i="2"/>
  <c r="AN331" i="2"/>
  <c r="AO331" i="2"/>
  <c r="AV331" i="2"/>
  <c r="AW331" i="2"/>
  <c r="BD331" i="2"/>
  <c r="BE331" i="2"/>
  <c r="BL331" i="2"/>
  <c r="BM331" i="2"/>
  <c r="BP331" i="2"/>
  <c r="BT331" i="2" s="1"/>
  <c r="BS331" i="2"/>
  <c r="CA331" i="2" s="1"/>
  <c r="CC331" i="2" s="1"/>
  <c r="BX331" i="2"/>
  <c r="CB331" i="2" s="1"/>
  <c r="CF331" i="2"/>
  <c r="CJ331" i="2"/>
  <c r="CK331" i="2"/>
  <c r="CM331" i="2"/>
  <c r="CQ331" i="2" s="1"/>
  <c r="CR331" i="2"/>
  <c r="CU331" i="2"/>
  <c r="CV331" i="2"/>
  <c r="CW331" i="2"/>
  <c r="G333" i="2"/>
  <c r="H333" i="2"/>
  <c r="N333" i="2"/>
  <c r="CV333" i="2" s="1"/>
  <c r="O333" i="2"/>
  <c r="V333" i="2"/>
  <c r="W333" i="2"/>
  <c r="AD333" i="2"/>
  <c r="AE333" i="2"/>
  <c r="AL333" i="2"/>
  <c r="AM333" i="2"/>
  <c r="AT333" i="2"/>
  <c r="AU333" i="2"/>
  <c r="BB333" i="2"/>
  <c r="BC333" i="2"/>
  <c r="BJ333" i="2"/>
  <c r="BK333" i="2"/>
  <c r="BR333" i="2"/>
  <c r="BZ333" i="2"/>
  <c r="CH333" i="2"/>
  <c r="CO333" i="2"/>
  <c r="R334" i="2"/>
  <c r="Z334" i="2" s="1"/>
  <c r="AH334" i="2" s="1"/>
  <c r="AP334" i="2" s="1"/>
  <c r="AX334" i="2" s="1"/>
  <c r="BF334" i="2" s="1"/>
  <c r="BN334" i="2" s="1"/>
  <c r="BV334" i="2" s="1"/>
  <c r="CD334" i="2" s="1"/>
  <c r="BS334" i="2"/>
  <c r="CT334" i="2"/>
  <c r="CU334" i="2"/>
  <c r="CV334" i="2"/>
  <c r="CW334" i="2"/>
  <c r="CX334" i="2"/>
  <c r="CY334" i="2"/>
  <c r="BS335" i="2"/>
  <c r="CW335" i="2" s="1"/>
  <c r="CV335" i="2"/>
  <c r="Q336" i="2"/>
  <c r="BS336" i="2"/>
  <c r="CW336" i="2" s="1"/>
  <c r="BY336" i="2"/>
  <c r="CQ336" i="2"/>
  <c r="CV336" i="2"/>
  <c r="R337" i="2"/>
  <c r="Z337" i="2" s="1"/>
  <c r="AH337" i="2" s="1"/>
  <c r="AP337" i="2" s="1"/>
  <c r="AX337" i="2" s="1"/>
  <c r="BF337" i="2" s="1"/>
  <c r="BN337" i="2" s="1"/>
  <c r="BV337" i="2" s="1"/>
  <c r="CD337" i="2" s="1"/>
  <c r="BS337" i="2"/>
  <c r="CW337" i="2" s="1"/>
  <c r="CT337" i="2"/>
  <c r="CU337" i="2"/>
  <c r="CV337" i="2"/>
  <c r="CX337" i="2"/>
  <c r="CY337" i="2"/>
  <c r="R338" i="2"/>
  <c r="Z338" i="2" s="1"/>
  <c r="AH338" i="2" s="1"/>
  <c r="AP338" i="2" s="1"/>
  <c r="AX338" i="2" s="1"/>
  <c r="BF338" i="2" s="1"/>
  <c r="BN338" i="2" s="1"/>
  <c r="BV338" i="2" s="1"/>
  <c r="CD338" i="2" s="1"/>
  <c r="BS338" i="2"/>
  <c r="CW338" i="2" s="1"/>
  <c r="CT338" i="2"/>
  <c r="CU338" i="2"/>
  <c r="CV338" i="2"/>
  <c r="CX338" i="2"/>
  <c r="CY338" i="2"/>
  <c r="E339" i="2"/>
  <c r="E336" i="2" s="1"/>
  <c r="F339" i="2"/>
  <c r="F336" i="2" s="1"/>
  <c r="I339" i="2"/>
  <c r="J339" i="2"/>
  <c r="J336" i="2" s="1"/>
  <c r="L339" i="2"/>
  <c r="L336" i="2" s="1"/>
  <c r="M339" i="2"/>
  <c r="M336" i="2" s="1"/>
  <c r="P339" i="2"/>
  <c r="P336" i="2" s="1"/>
  <c r="Q339" i="2"/>
  <c r="R339" i="2"/>
  <c r="T339" i="2"/>
  <c r="T336" i="2" s="1"/>
  <c r="T335" i="2" s="1"/>
  <c r="U339" i="2"/>
  <c r="X339" i="2"/>
  <c r="X336" i="2" s="1"/>
  <c r="Y339" i="2"/>
  <c r="Y336" i="2" s="1"/>
  <c r="AB339" i="2"/>
  <c r="AB336" i="2" s="1"/>
  <c r="AC339" i="2"/>
  <c r="AC336" i="2" s="1"/>
  <c r="AC335" i="2" s="1"/>
  <c r="AF339" i="2"/>
  <c r="AF336" i="2" s="1"/>
  <c r="AG339" i="2"/>
  <c r="AG336" i="2" s="1"/>
  <c r="AG335" i="2" s="1"/>
  <c r="AJ339" i="2"/>
  <c r="AJ336" i="2" s="1"/>
  <c r="AJ335" i="2" s="1"/>
  <c r="AK339" i="2"/>
  <c r="AK336" i="2" s="1"/>
  <c r="AN339" i="2"/>
  <c r="AN336" i="2" s="1"/>
  <c r="AO339" i="2"/>
  <c r="AR339" i="2"/>
  <c r="AR336" i="2" s="1"/>
  <c r="AS339" i="2"/>
  <c r="AS336" i="2" s="1"/>
  <c r="AS335" i="2" s="1"/>
  <c r="AV339" i="2"/>
  <c r="AV336" i="2" s="1"/>
  <c r="AW339" i="2"/>
  <c r="AW336" i="2" s="1"/>
  <c r="AZ339" i="2"/>
  <c r="AZ336" i="2" s="1"/>
  <c r="AZ335" i="2" s="1"/>
  <c r="BA339" i="2"/>
  <c r="BA336" i="2" s="1"/>
  <c r="BD339" i="2"/>
  <c r="BD336" i="2" s="1"/>
  <c r="BE339" i="2"/>
  <c r="BE336" i="2" s="1"/>
  <c r="BH339" i="2"/>
  <c r="BH336" i="2" s="1"/>
  <c r="BI339" i="2"/>
  <c r="BI336" i="2" s="1"/>
  <c r="BI335" i="2" s="1"/>
  <c r="BL339" i="2"/>
  <c r="BL336" i="2" s="1"/>
  <c r="BM339" i="2"/>
  <c r="BM336" i="2" s="1"/>
  <c r="BM335" i="2" s="1"/>
  <c r="BP339" i="2"/>
  <c r="BP336" i="2" s="1"/>
  <c r="BP335" i="2" s="1"/>
  <c r="BS339" i="2"/>
  <c r="BT339" i="2"/>
  <c r="BT336" i="2" s="1"/>
  <c r="BU339" i="2"/>
  <c r="BX339" i="2"/>
  <c r="BX336" i="2" s="1"/>
  <c r="BY339" i="2"/>
  <c r="CB339" i="2"/>
  <c r="CB336" i="2" s="1"/>
  <c r="CC339" i="2"/>
  <c r="CC336" i="2" s="1"/>
  <c r="CF339" i="2"/>
  <c r="CF336" i="2" s="1"/>
  <c r="CF335" i="2" s="1"/>
  <c r="CJ339" i="2"/>
  <c r="CJ336" i="2" s="1"/>
  <c r="CK339" i="2"/>
  <c r="CK336" i="2" s="1"/>
  <c r="CM339" i="2"/>
  <c r="CM336" i="2" s="1"/>
  <c r="CQ339" i="2"/>
  <c r="CR339" i="2"/>
  <c r="CR336" i="2" s="1"/>
  <c r="CV339" i="2"/>
  <c r="CW339" i="2"/>
  <c r="R340" i="2"/>
  <c r="Z340" i="2" s="1"/>
  <c r="AH340" i="2" s="1"/>
  <c r="AP340" i="2" s="1"/>
  <c r="AX340" i="2" s="1"/>
  <c r="BF340" i="2" s="1"/>
  <c r="BN340" i="2" s="1"/>
  <c r="BV340" i="2" s="1"/>
  <c r="CD340" i="2" s="1"/>
  <c r="BS340" i="2"/>
  <c r="CT340" i="2"/>
  <c r="CU340" i="2"/>
  <c r="CV340" i="2"/>
  <c r="CW340" i="2"/>
  <c r="CX340" i="2"/>
  <c r="CY340" i="2"/>
  <c r="R341" i="2"/>
  <c r="Z341" i="2" s="1"/>
  <c r="AH341" i="2" s="1"/>
  <c r="AP341" i="2" s="1"/>
  <c r="AX341" i="2" s="1"/>
  <c r="BF341" i="2" s="1"/>
  <c r="BN341" i="2" s="1"/>
  <c r="BV341" i="2" s="1"/>
  <c r="CD341" i="2" s="1"/>
  <c r="BS341" i="2"/>
  <c r="CT341" i="2"/>
  <c r="CU341" i="2"/>
  <c r="CV341" i="2"/>
  <c r="CW341" i="2"/>
  <c r="CX341" i="2"/>
  <c r="CY341" i="2"/>
  <c r="R342" i="2"/>
  <c r="Z342" i="2"/>
  <c r="AH342" i="2" s="1"/>
  <c r="AP342" i="2" s="1"/>
  <c r="AX342" i="2" s="1"/>
  <c r="BF342" i="2" s="1"/>
  <c r="BN342" i="2" s="1"/>
  <c r="BV342" i="2" s="1"/>
  <c r="CD342" i="2" s="1"/>
  <c r="BS342" i="2"/>
  <c r="CT342" i="2"/>
  <c r="CU342" i="2"/>
  <c r="CV342" i="2"/>
  <c r="CW342" i="2"/>
  <c r="CX342" i="2"/>
  <c r="CY342" i="2"/>
  <c r="R343" i="2"/>
  <c r="Z343" i="2" s="1"/>
  <c r="AH343" i="2" s="1"/>
  <c r="AP343" i="2" s="1"/>
  <c r="AX343" i="2" s="1"/>
  <c r="BF343" i="2" s="1"/>
  <c r="BN343" i="2" s="1"/>
  <c r="BV343" i="2" s="1"/>
  <c r="CD343" i="2" s="1"/>
  <c r="BS343" i="2"/>
  <c r="CT343" i="2"/>
  <c r="CU343" i="2"/>
  <c r="CV343" i="2"/>
  <c r="CW343" i="2"/>
  <c r="CX343" i="2"/>
  <c r="CY343" i="2"/>
  <c r="Q344" i="2"/>
  <c r="AG344" i="2"/>
  <c r="AW344" i="2"/>
  <c r="BM344" i="2"/>
  <c r="BS344" i="2"/>
  <c r="BY344" i="2"/>
  <c r="CV344" i="2"/>
  <c r="CW344" i="2"/>
  <c r="R345" i="2"/>
  <c r="Z345" i="2" s="1"/>
  <c r="AH345" i="2" s="1"/>
  <c r="AP345" i="2" s="1"/>
  <c r="AX345" i="2" s="1"/>
  <c r="BF345" i="2" s="1"/>
  <c r="BN345" i="2" s="1"/>
  <c r="BV345" i="2" s="1"/>
  <c r="CD345" i="2" s="1"/>
  <c r="BS345" i="2"/>
  <c r="CT345" i="2"/>
  <c r="CU345" i="2"/>
  <c r="CV345" i="2"/>
  <c r="CW345" i="2"/>
  <c r="CX345" i="2"/>
  <c r="CY345" i="2"/>
  <c r="R346" i="2"/>
  <c r="Z346" i="2" s="1"/>
  <c r="AH346" i="2" s="1"/>
  <c r="AP346" i="2" s="1"/>
  <c r="AX346" i="2" s="1"/>
  <c r="BF346" i="2" s="1"/>
  <c r="BN346" i="2" s="1"/>
  <c r="BV346" i="2" s="1"/>
  <c r="CD346" i="2" s="1"/>
  <c r="BS346" i="2"/>
  <c r="CT346" i="2"/>
  <c r="CU346" i="2"/>
  <c r="CV346" i="2"/>
  <c r="CW346" i="2"/>
  <c r="CX346" i="2"/>
  <c r="CY346" i="2"/>
  <c r="E347" i="2"/>
  <c r="E344" i="2" s="1"/>
  <c r="F347" i="2"/>
  <c r="F344" i="2" s="1"/>
  <c r="I347" i="2"/>
  <c r="I344" i="2" s="1"/>
  <c r="J347" i="2"/>
  <c r="J344" i="2" s="1"/>
  <c r="L347" i="2"/>
  <c r="L344" i="2" s="1"/>
  <c r="M347" i="2"/>
  <c r="M344" i="2" s="1"/>
  <c r="P347" i="2"/>
  <c r="P344" i="2" s="1"/>
  <c r="Q347" i="2"/>
  <c r="R347" i="2"/>
  <c r="T347" i="2"/>
  <c r="T344" i="2" s="1"/>
  <c r="U347" i="2"/>
  <c r="U344" i="2" s="1"/>
  <c r="X347" i="2"/>
  <c r="X344" i="2" s="1"/>
  <c r="Y347" i="2"/>
  <c r="Z347" i="2" s="1"/>
  <c r="AB347" i="2"/>
  <c r="AB344" i="2" s="1"/>
  <c r="AC347" i="2"/>
  <c r="AC344" i="2" s="1"/>
  <c r="AF347" i="2"/>
  <c r="AF344" i="2" s="1"/>
  <c r="AG347" i="2"/>
  <c r="AJ347" i="2"/>
  <c r="AJ344" i="2" s="1"/>
  <c r="AK347" i="2"/>
  <c r="AK344" i="2" s="1"/>
  <c r="AN347" i="2"/>
  <c r="AN344" i="2" s="1"/>
  <c r="AO347" i="2"/>
  <c r="AO344" i="2" s="1"/>
  <c r="AR347" i="2"/>
  <c r="AR344" i="2" s="1"/>
  <c r="AS347" i="2"/>
  <c r="AS344" i="2" s="1"/>
  <c r="AV347" i="2"/>
  <c r="AV344" i="2" s="1"/>
  <c r="AW347" i="2"/>
  <c r="AZ347" i="2"/>
  <c r="AZ344" i="2" s="1"/>
  <c r="BA347" i="2"/>
  <c r="BA344" i="2" s="1"/>
  <c r="BD347" i="2"/>
  <c r="BD344" i="2" s="1"/>
  <c r="BE347" i="2"/>
  <c r="BH347" i="2"/>
  <c r="BH344" i="2" s="1"/>
  <c r="BI347" i="2"/>
  <c r="BI344" i="2" s="1"/>
  <c r="BL347" i="2"/>
  <c r="BL344" i="2" s="1"/>
  <c r="BM347" i="2"/>
  <c r="BP347" i="2"/>
  <c r="BP344" i="2" s="1"/>
  <c r="BS347" i="2"/>
  <c r="CW347" i="2" s="1"/>
  <c r="BT347" i="2"/>
  <c r="BT344" i="2" s="1"/>
  <c r="BU347" i="2"/>
  <c r="BU344" i="2" s="1"/>
  <c r="BX347" i="2"/>
  <c r="BX344" i="2" s="1"/>
  <c r="BY347" i="2"/>
  <c r="CB347" i="2"/>
  <c r="CB344" i="2" s="1"/>
  <c r="CC347" i="2"/>
  <c r="CC344" i="2" s="1"/>
  <c r="CF347" i="2"/>
  <c r="CF344" i="2" s="1"/>
  <c r="CJ347" i="2"/>
  <c r="CJ344" i="2" s="1"/>
  <c r="CK347" i="2"/>
  <c r="CK344" i="2" s="1"/>
  <c r="CM347" i="2"/>
  <c r="CM344" i="2" s="1"/>
  <c r="CQ347" i="2"/>
  <c r="CQ344" i="2" s="1"/>
  <c r="CR347" i="2"/>
  <c r="CR344" i="2" s="1"/>
  <c r="CV347" i="2"/>
  <c r="CY347" i="2"/>
  <c r="R348" i="2"/>
  <c r="Z348" i="2" s="1"/>
  <c r="AH348" i="2" s="1"/>
  <c r="AP348" i="2" s="1"/>
  <c r="AX348" i="2" s="1"/>
  <c r="BF348" i="2" s="1"/>
  <c r="BN348" i="2" s="1"/>
  <c r="BV348" i="2" s="1"/>
  <c r="CD348" i="2" s="1"/>
  <c r="BS348" i="2"/>
  <c r="CW348" i="2" s="1"/>
  <c r="CT348" i="2"/>
  <c r="CU348" i="2"/>
  <c r="CV348" i="2"/>
  <c r="CX348" i="2"/>
  <c r="CY348" i="2"/>
  <c r="R349" i="2"/>
  <c r="Z349" i="2" s="1"/>
  <c r="AH349" i="2" s="1"/>
  <c r="AP349" i="2" s="1"/>
  <c r="AX349" i="2" s="1"/>
  <c r="BF349" i="2" s="1"/>
  <c r="BN349" i="2" s="1"/>
  <c r="BV349" i="2" s="1"/>
  <c r="CD349" i="2" s="1"/>
  <c r="BS349" i="2"/>
  <c r="CW349" i="2" s="1"/>
  <c r="CT349" i="2"/>
  <c r="CU349" i="2"/>
  <c r="CV349" i="2"/>
  <c r="CX349" i="2"/>
  <c r="CY349" i="2"/>
  <c r="R350" i="2"/>
  <c r="Z350" i="2" s="1"/>
  <c r="AH350" i="2" s="1"/>
  <c r="AP350" i="2" s="1"/>
  <c r="AX350" i="2" s="1"/>
  <c r="BF350" i="2" s="1"/>
  <c r="BN350" i="2" s="1"/>
  <c r="BV350" i="2" s="1"/>
  <c r="CD350" i="2" s="1"/>
  <c r="BS350" i="2"/>
  <c r="CW350" i="2" s="1"/>
  <c r="CT350" i="2"/>
  <c r="CU350" i="2"/>
  <c r="CV350" i="2"/>
  <c r="CX350" i="2"/>
  <c r="CY350" i="2"/>
  <c r="R351" i="2"/>
  <c r="Z351" i="2" s="1"/>
  <c r="AH351" i="2" s="1"/>
  <c r="AP351" i="2" s="1"/>
  <c r="AX351" i="2" s="1"/>
  <c r="BF351" i="2" s="1"/>
  <c r="BN351" i="2" s="1"/>
  <c r="BV351" i="2" s="1"/>
  <c r="CD351" i="2" s="1"/>
  <c r="BS351" i="2"/>
  <c r="CW351" i="2" s="1"/>
  <c r="CT351" i="2"/>
  <c r="CU351" i="2"/>
  <c r="CV351" i="2"/>
  <c r="CX351" i="2"/>
  <c r="CY351" i="2"/>
  <c r="R352" i="2"/>
  <c r="Z352" i="2" s="1"/>
  <c r="AH352" i="2" s="1"/>
  <c r="AP352" i="2" s="1"/>
  <c r="AX352" i="2" s="1"/>
  <c r="BF352" i="2" s="1"/>
  <c r="BN352" i="2" s="1"/>
  <c r="BV352" i="2" s="1"/>
  <c r="CD352" i="2" s="1"/>
  <c r="BS352" i="2"/>
  <c r="CW352" i="2" s="1"/>
  <c r="CT352" i="2"/>
  <c r="CU352" i="2"/>
  <c r="CV352" i="2"/>
  <c r="CX352" i="2"/>
  <c r="CY352" i="2"/>
  <c r="E353" i="2"/>
  <c r="F353" i="2"/>
  <c r="I353" i="2"/>
  <c r="J353" i="2"/>
  <c r="L353" i="2"/>
  <c r="M353" i="2"/>
  <c r="P353" i="2"/>
  <c r="Q353" i="2"/>
  <c r="R353" i="2" s="1"/>
  <c r="T353" i="2"/>
  <c r="U353" i="2"/>
  <c r="X353" i="2"/>
  <c r="Y353" i="2"/>
  <c r="AB353" i="2"/>
  <c r="AC353" i="2"/>
  <c r="AF353" i="2"/>
  <c r="AG353" i="2"/>
  <c r="AJ353" i="2"/>
  <c r="AK353" i="2"/>
  <c r="AN353" i="2"/>
  <c r="CX353" i="2" s="1"/>
  <c r="AO353" i="2"/>
  <c r="AR353" i="2"/>
  <c r="AS353" i="2"/>
  <c r="AV353" i="2"/>
  <c r="AW353" i="2"/>
  <c r="AZ353" i="2"/>
  <c r="BA353" i="2"/>
  <c r="BD353" i="2"/>
  <c r="BE353" i="2"/>
  <c r="BH353" i="2"/>
  <c r="BI353" i="2"/>
  <c r="BL353" i="2"/>
  <c r="BM353" i="2"/>
  <c r="BP353" i="2"/>
  <c r="BS353" i="2"/>
  <c r="BT353" i="2"/>
  <c r="BU353" i="2"/>
  <c r="BX353" i="2"/>
  <c r="BY353" i="2"/>
  <c r="CB353" i="2"/>
  <c r="CC353" i="2"/>
  <c r="CF353" i="2"/>
  <c r="CJ353" i="2"/>
  <c r="CK353" i="2"/>
  <c r="CM353" i="2"/>
  <c r="CT353" i="2" s="1"/>
  <c r="CQ353" i="2"/>
  <c r="CR353" i="2"/>
  <c r="CV353" i="2"/>
  <c r="CW353" i="2"/>
  <c r="R354" i="2"/>
  <c r="Z354" i="2" s="1"/>
  <c r="AH354" i="2" s="1"/>
  <c r="AP354" i="2" s="1"/>
  <c r="AX354" i="2" s="1"/>
  <c r="BF354" i="2" s="1"/>
  <c r="BN354" i="2" s="1"/>
  <c r="BV354" i="2" s="1"/>
  <c r="CD354" i="2" s="1"/>
  <c r="BS354" i="2"/>
  <c r="CT354" i="2"/>
  <c r="CU354" i="2"/>
  <c r="CV354" i="2"/>
  <c r="CW354" i="2"/>
  <c r="CX354" i="2"/>
  <c r="CY354" i="2"/>
  <c r="R355" i="2"/>
  <c r="Z355" i="2" s="1"/>
  <c r="AH355" i="2" s="1"/>
  <c r="AP355" i="2" s="1"/>
  <c r="AX355" i="2" s="1"/>
  <c r="BF355" i="2" s="1"/>
  <c r="BN355" i="2" s="1"/>
  <c r="BV355" i="2" s="1"/>
  <c r="CD355" i="2" s="1"/>
  <c r="BS355" i="2"/>
  <c r="CT355" i="2"/>
  <c r="CU355" i="2"/>
  <c r="CV355" i="2"/>
  <c r="CW355" i="2"/>
  <c r="CX355" i="2"/>
  <c r="CY355" i="2"/>
  <c r="I356" i="2"/>
  <c r="Y356" i="2"/>
  <c r="AO356" i="2"/>
  <c r="BE356" i="2"/>
  <c r="BS356" i="2"/>
  <c r="BU356" i="2"/>
  <c r="CM356" i="2"/>
  <c r="CV356" i="2"/>
  <c r="CW356" i="2"/>
  <c r="E357" i="2"/>
  <c r="E356" i="2" s="1"/>
  <c r="F357" i="2"/>
  <c r="F356" i="2" s="1"/>
  <c r="I357" i="2"/>
  <c r="J357" i="2"/>
  <c r="J356" i="2" s="1"/>
  <c r="L357" i="2"/>
  <c r="L356" i="2" s="1"/>
  <c r="M357" i="2"/>
  <c r="M356" i="2" s="1"/>
  <c r="P357" i="2"/>
  <c r="P356" i="2" s="1"/>
  <c r="Q357" i="2"/>
  <c r="Q356" i="2" s="1"/>
  <c r="R356" i="2" s="1"/>
  <c r="T357" i="2"/>
  <c r="U357" i="2"/>
  <c r="U356" i="2" s="1"/>
  <c r="X357" i="2"/>
  <c r="X356" i="2" s="1"/>
  <c r="Y357" i="2"/>
  <c r="AB357" i="2"/>
  <c r="AB356" i="2" s="1"/>
  <c r="AC357" i="2"/>
  <c r="AC356" i="2" s="1"/>
  <c r="AF357" i="2"/>
  <c r="AF356" i="2" s="1"/>
  <c r="AG357" i="2"/>
  <c r="AJ357" i="2"/>
  <c r="AJ356" i="2" s="1"/>
  <c r="AK357" i="2"/>
  <c r="AK356" i="2" s="1"/>
  <c r="AN357" i="2"/>
  <c r="AO357" i="2"/>
  <c r="AR357" i="2"/>
  <c r="AR356" i="2" s="1"/>
  <c r="AS357" i="2"/>
  <c r="AS356" i="2" s="1"/>
  <c r="AV357" i="2"/>
  <c r="AV356" i="2" s="1"/>
  <c r="AW357" i="2"/>
  <c r="AW356" i="2" s="1"/>
  <c r="AZ357" i="2"/>
  <c r="AZ356" i="2" s="1"/>
  <c r="BA357" i="2"/>
  <c r="BA356" i="2" s="1"/>
  <c r="BD357" i="2"/>
  <c r="BD356" i="2" s="1"/>
  <c r="BE357" i="2"/>
  <c r="BH357" i="2"/>
  <c r="BH356" i="2" s="1"/>
  <c r="BI357" i="2"/>
  <c r="BI356" i="2" s="1"/>
  <c r="BL357" i="2"/>
  <c r="BL356" i="2" s="1"/>
  <c r="BM357" i="2"/>
  <c r="BP357" i="2"/>
  <c r="BP356" i="2" s="1"/>
  <c r="BS357" i="2"/>
  <c r="BT357" i="2"/>
  <c r="BT356" i="2" s="1"/>
  <c r="BU357" i="2"/>
  <c r="BX357" i="2"/>
  <c r="BX356" i="2" s="1"/>
  <c r="BY357" i="2"/>
  <c r="BY356" i="2" s="1"/>
  <c r="CB357" i="2"/>
  <c r="CB356" i="2" s="1"/>
  <c r="CC357" i="2"/>
  <c r="CC356" i="2" s="1"/>
  <c r="CF357" i="2"/>
  <c r="CF356" i="2" s="1"/>
  <c r="CJ357" i="2"/>
  <c r="CJ356" i="2" s="1"/>
  <c r="CK357" i="2"/>
  <c r="CK356" i="2" s="1"/>
  <c r="CM357" i="2"/>
  <c r="CQ357" i="2"/>
  <c r="CQ356" i="2" s="1"/>
  <c r="CR357" i="2"/>
  <c r="CR356" i="2" s="1"/>
  <c r="CV357" i="2"/>
  <c r="CW357" i="2"/>
  <c r="R358" i="2"/>
  <c r="Z358" i="2" s="1"/>
  <c r="AH358" i="2" s="1"/>
  <c r="AP358" i="2" s="1"/>
  <c r="AX358" i="2" s="1"/>
  <c r="BF358" i="2" s="1"/>
  <c r="BN358" i="2" s="1"/>
  <c r="BV358" i="2" s="1"/>
  <c r="CD358" i="2" s="1"/>
  <c r="BS358" i="2"/>
  <c r="CT358" i="2"/>
  <c r="CU358" i="2"/>
  <c r="CV358" i="2"/>
  <c r="CW358" i="2"/>
  <c r="CX358" i="2"/>
  <c r="CY358" i="2"/>
  <c r="R359" i="2"/>
  <c r="Z359" i="2" s="1"/>
  <c r="AH359" i="2" s="1"/>
  <c r="AP359" i="2" s="1"/>
  <c r="AX359" i="2" s="1"/>
  <c r="BF359" i="2" s="1"/>
  <c r="BN359" i="2" s="1"/>
  <c r="BV359" i="2" s="1"/>
  <c r="CD359" i="2" s="1"/>
  <c r="BS359" i="2"/>
  <c r="CT359" i="2"/>
  <c r="CU359" i="2"/>
  <c r="CV359" i="2"/>
  <c r="CW359" i="2"/>
  <c r="CX359" i="2"/>
  <c r="CY359" i="2"/>
  <c r="R360" i="2"/>
  <c r="Z360" i="2" s="1"/>
  <c r="AH360" i="2" s="1"/>
  <c r="AP360" i="2" s="1"/>
  <c r="AX360" i="2" s="1"/>
  <c r="BF360" i="2" s="1"/>
  <c r="BN360" i="2" s="1"/>
  <c r="BV360" i="2" s="1"/>
  <c r="CD360" i="2" s="1"/>
  <c r="BS360" i="2"/>
  <c r="CT360" i="2"/>
  <c r="CU360" i="2"/>
  <c r="CV360" i="2"/>
  <c r="CW360" i="2"/>
  <c r="CX360" i="2"/>
  <c r="CY360" i="2"/>
  <c r="R361" i="2"/>
  <c r="Z361" i="2" s="1"/>
  <c r="AH361" i="2" s="1"/>
  <c r="AP361" i="2" s="1"/>
  <c r="AX361" i="2" s="1"/>
  <c r="BF361" i="2" s="1"/>
  <c r="BN361" i="2" s="1"/>
  <c r="BV361" i="2" s="1"/>
  <c r="CD361" i="2" s="1"/>
  <c r="BS361" i="2"/>
  <c r="CT361" i="2"/>
  <c r="CU361" i="2"/>
  <c r="CV361" i="2"/>
  <c r="CW361" i="2"/>
  <c r="CX361" i="2"/>
  <c r="CY361" i="2"/>
  <c r="R362" i="2"/>
  <c r="Z362" i="2" s="1"/>
  <c r="AH362" i="2" s="1"/>
  <c r="AP362" i="2" s="1"/>
  <c r="AX362" i="2" s="1"/>
  <c r="BF362" i="2" s="1"/>
  <c r="BN362" i="2" s="1"/>
  <c r="BV362" i="2" s="1"/>
  <c r="CD362" i="2" s="1"/>
  <c r="BS362" i="2"/>
  <c r="CT362" i="2"/>
  <c r="CU362" i="2"/>
  <c r="CV362" i="2"/>
  <c r="CW362" i="2"/>
  <c r="CX362" i="2"/>
  <c r="CY362" i="2"/>
  <c r="E363" i="2"/>
  <c r="F363" i="2"/>
  <c r="I363" i="2"/>
  <c r="J363" i="2"/>
  <c r="L363" i="2"/>
  <c r="M363" i="2"/>
  <c r="P363" i="2"/>
  <c r="Q363" i="2"/>
  <c r="R363" i="2"/>
  <c r="T363" i="2"/>
  <c r="U363" i="2"/>
  <c r="X363" i="2"/>
  <c r="Y363" i="2"/>
  <c r="Z363" i="2" s="1"/>
  <c r="AB363" i="2"/>
  <c r="AC363" i="2"/>
  <c r="AF363" i="2"/>
  <c r="AG363" i="2"/>
  <c r="AH363" i="2" s="1"/>
  <c r="AJ363" i="2"/>
  <c r="AK363" i="2"/>
  <c r="AN363" i="2"/>
  <c r="AO363" i="2"/>
  <c r="AP363" i="2" s="1"/>
  <c r="AR363" i="2"/>
  <c r="AS363" i="2"/>
  <c r="AV363" i="2"/>
  <c r="AW363" i="2"/>
  <c r="AZ363" i="2"/>
  <c r="BA363" i="2"/>
  <c r="BD363" i="2"/>
  <c r="BE363" i="2"/>
  <c r="BH363" i="2"/>
  <c r="BI363" i="2"/>
  <c r="BL363" i="2"/>
  <c r="BM363" i="2"/>
  <c r="BP363" i="2"/>
  <c r="BQ363" i="2"/>
  <c r="BQ333" i="2" s="1"/>
  <c r="BS363" i="2"/>
  <c r="CW363" i="2" s="1"/>
  <c r="BT363" i="2"/>
  <c r="CX363" i="2" s="1"/>
  <c r="BU363" i="2"/>
  <c r="BX363" i="2"/>
  <c r="BY363" i="2"/>
  <c r="CB363" i="2"/>
  <c r="CC363" i="2"/>
  <c r="CF363" i="2"/>
  <c r="CJ363" i="2"/>
  <c r="CK363" i="2"/>
  <c r="CM363" i="2"/>
  <c r="CQ363" i="2"/>
  <c r="CR363" i="2"/>
  <c r="CT363" i="2"/>
  <c r="CV363" i="2"/>
  <c r="R364" i="2"/>
  <c r="Z364" i="2" s="1"/>
  <c r="AH364" i="2" s="1"/>
  <c r="AP364" i="2" s="1"/>
  <c r="AX364" i="2" s="1"/>
  <c r="BF364" i="2" s="1"/>
  <c r="BN364" i="2" s="1"/>
  <c r="BV364" i="2" s="1"/>
  <c r="CD364" i="2" s="1"/>
  <c r="BS364" i="2"/>
  <c r="CW364" i="2" s="1"/>
  <c r="CT364" i="2"/>
  <c r="CU364" i="2"/>
  <c r="CV364" i="2"/>
  <c r="CX364" i="2"/>
  <c r="CY364" i="2"/>
  <c r="R365" i="2"/>
  <c r="Z365" i="2" s="1"/>
  <c r="AH365" i="2" s="1"/>
  <c r="AP365" i="2" s="1"/>
  <c r="AX365" i="2" s="1"/>
  <c r="BF365" i="2" s="1"/>
  <c r="BN365" i="2" s="1"/>
  <c r="BV365" i="2" s="1"/>
  <c r="CD365" i="2" s="1"/>
  <c r="BS365" i="2"/>
  <c r="CW365" i="2" s="1"/>
  <c r="CT365" i="2"/>
  <c r="CU365" i="2"/>
  <c r="CV365" i="2"/>
  <c r="CX365" i="2"/>
  <c r="CY365" i="2"/>
  <c r="R366" i="2"/>
  <c r="Z366" i="2" s="1"/>
  <c r="AH366" i="2" s="1"/>
  <c r="AP366" i="2" s="1"/>
  <c r="AX366" i="2" s="1"/>
  <c r="BF366" i="2" s="1"/>
  <c r="BN366" i="2" s="1"/>
  <c r="BV366" i="2" s="1"/>
  <c r="CD366" i="2" s="1"/>
  <c r="BS366" i="2"/>
  <c r="CW366" i="2" s="1"/>
  <c r="CT366" i="2"/>
  <c r="CU366" i="2"/>
  <c r="CV366" i="2"/>
  <c r="CX366" i="2"/>
  <c r="CY366" i="2"/>
  <c r="R367" i="2"/>
  <c r="Z367" i="2" s="1"/>
  <c r="AH367" i="2" s="1"/>
  <c r="AP367" i="2" s="1"/>
  <c r="AX367" i="2" s="1"/>
  <c r="BF367" i="2" s="1"/>
  <c r="BN367" i="2" s="1"/>
  <c r="BV367" i="2" s="1"/>
  <c r="CD367" i="2" s="1"/>
  <c r="BS367" i="2"/>
  <c r="CW367" i="2" s="1"/>
  <c r="CT367" i="2"/>
  <c r="CU367" i="2"/>
  <c r="CV367" i="2"/>
  <c r="CX367" i="2"/>
  <c r="CY367" i="2"/>
  <c r="R368" i="2"/>
  <c r="Z368" i="2" s="1"/>
  <c r="AH368" i="2" s="1"/>
  <c r="AP368" i="2" s="1"/>
  <c r="AX368" i="2" s="1"/>
  <c r="BF368" i="2" s="1"/>
  <c r="BN368" i="2" s="1"/>
  <c r="BV368" i="2" s="1"/>
  <c r="CD368" i="2" s="1"/>
  <c r="BS368" i="2"/>
  <c r="CW368" i="2" s="1"/>
  <c r="CT368" i="2"/>
  <c r="CU368" i="2"/>
  <c r="CV368" i="2"/>
  <c r="CX368" i="2"/>
  <c r="CY368" i="2"/>
  <c r="E369" i="2"/>
  <c r="I369" i="2" s="1"/>
  <c r="CX369" i="2" s="1"/>
  <c r="J369" i="2"/>
  <c r="L369" i="2"/>
  <c r="P369" i="2" s="1"/>
  <c r="Q369" i="2"/>
  <c r="T369" i="2"/>
  <c r="X369" i="2" s="1"/>
  <c r="Y369" i="2"/>
  <c r="AB369" i="2"/>
  <c r="AF369" i="2" s="1"/>
  <c r="AG369" i="2"/>
  <c r="AJ369" i="2"/>
  <c r="AN369" i="2" s="1"/>
  <c r="AO369" i="2"/>
  <c r="AR369" i="2"/>
  <c r="AV369" i="2" s="1"/>
  <c r="AW369" i="2"/>
  <c r="AZ369" i="2"/>
  <c r="BD369" i="2" s="1"/>
  <c r="BE369" i="2"/>
  <c r="BL369" i="2"/>
  <c r="BM369" i="2"/>
  <c r="BS369" i="2"/>
  <c r="BT369" i="2"/>
  <c r="CA369" i="2"/>
  <c r="CB369" i="2"/>
  <c r="CJ369" i="2"/>
  <c r="CK369" i="2"/>
  <c r="CQ369" i="2"/>
  <c r="CR369" i="2"/>
  <c r="CU369" i="2"/>
  <c r="CV369" i="2"/>
  <c r="I370" i="2"/>
  <c r="J370" i="2"/>
  <c r="P370" i="2"/>
  <c r="Q370" i="2"/>
  <c r="X370" i="2"/>
  <c r="Y370" i="2"/>
  <c r="AF370" i="2"/>
  <c r="AG370" i="2"/>
  <c r="AN370" i="2"/>
  <c r="AO370" i="2"/>
  <c r="AV370" i="2"/>
  <c r="AW370" i="2"/>
  <c r="BD370" i="2"/>
  <c r="BE370" i="2"/>
  <c r="BL370" i="2"/>
  <c r="BM370" i="2"/>
  <c r="BS370" i="2"/>
  <c r="BU370" i="2" s="1"/>
  <c r="BT370" i="2"/>
  <c r="CB370" i="2"/>
  <c r="CC370" i="2"/>
  <c r="CJ370" i="2"/>
  <c r="CK370" i="2"/>
  <c r="CQ370" i="2"/>
  <c r="CR370" i="2"/>
  <c r="CT370" i="2"/>
  <c r="CU370" i="2"/>
  <c r="CV370" i="2"/>
  <c r="E372" i="2"/>
  <c r="L372" i="2"/>
  <c r="T372" i="2"/>
  <c r="AB372" i="2"/>
  <c r="AJ372" i="2"/>
  <c r="AR372" i="2"/>
  <c r="AZ372" i="2"/>
  <c r="BH372" i="2"/>
  <c r="BP372" i="2"/>
  <c r="CF372" i="2"/>
  <c r="CM372" i="2"/>
  <c r="I373" i="2"/>
  <c r="J373" i="2"/>
  <c r="P373" i="2"/>
  <c r="Q373" i="2"/>
  <c r="X373" i="2"/>
  <c r="Y373" i="2"/>
  <c r="AF373" i="2"/>
  <c r="AG373" i="2"/>
  <c r="AN373" i="2"/>
  <c r="AO373" i="2"/>
  <c r="AV373" i="2"/>
  <c r="AW373" i="2"/>
  <c r="BD373" i="2"/>
  <c r="BE373" i="2"/>
  <c r="BL373" i="2"/>
  <c r="BM373" i="2"/>
  <c r="BS373" i="2"/>
  <c r="BT373" i="2"/>
  <c r="CB373" i="2"/>
  <c r="CJ373" i="2"/>
  <c r="CK373" i="2"/>
  <c r="CQ373" i="2"/>
  <c r="CR373" i="2"/>
  <c r="CT373" i="2"/>
  <c r="CU373" i="2"/>
  <c r="CV373" i="2"/>
  <c r="I374" i="2"/>
  <c r="J374" i="2"/>
  <c r="P374" i="2"/>
  <c r="Q374" i="2"/>
  <c r="R374" i="2" s="1"/>
  <c r="X374" i="2"/>
  <c r="Y374" i="2"/>
  <c r="AF374" i="2"/>
  <c r="AG374" i="2"/>
  <c r="AN374" i="2"/>
  <c r="AO374" i="2"/>
  <c r="AV374" i="2"/>
  <c r="AW374" i="2"/>
  <c r="BD374" i="2"/>
  <c r="BE374" i="2"/>
  <c r="BL374" i="2"/>
  <c r="BM374" i="2"/>
  <c r="BS374" i="2"/>
  <c r="BU374" i="2" s="1"/>
  <c r="BT374" i="2"/>
  <c r="CA374" i="2"/>
  <c r="CC374" i="2" s="1"/>
  <c r="CB374" i="2"/>
  <c r="CJ374" i="2"/>
  <c r="CK374" i="2"/>
  <c r="CQ374" i="2"/>
  <c r="CR374" i="2"/>
  <c r="CT374" i="2"/>
  <c r="CU374" i="2"/>
  <c r="CV374" i="2"/>
  <c r="CW374" i="2"/>
  <c r="F375" i="2"/>
  <c r="I375" i="2"/>
  <c r="CX375" i="2" s="1"/>
  <c r="J375" i="2"/>
  <c r="P375" i="2"/>
  <c r="Q375" i="2"/>
  <c r="R375" i="2"/>
  <c r="U375" i="2"/>
  <c r="Y375" i="2" s="1"/>
  <c r="Z375" i="2" s="1"/>
  <c r="AH375" i="2" s="1"/>
  <c r="X375" i="2"/>
  <c r="AC375" i="2"/>
  <c r="AG375" i="2" s="1"/>
  <c r="AF375" i="2"/>
  <c r="AK375" i="2"/>
  <c r="AO375" i="2" s="1"/>
  <c r="AN375" i="2"/>
  <c r="AS375" i="2"/>
  <c r="AW375" i="2" s="1"/>
  <c r="AV375" i="2"/>
  <c r="BA375" i="2"/>
  <c r="BE375" i="2" s="1"/>
  <c r="BD375" i="2"/>
  <c r="BI375" i="2"/>
  <c r="BL375" i="2"/>
  <c r="BS375" i="2"/>
  <c r="BU375" i="2" s="1"/>
  <c r="BT375" i="2"/>
  <c r="CB375" i="2"/>
  <c r="CC375" i="2"/>
  <c r="CJ375" i="2"/>
  <c r="CK375" i="2"/>
  <c r="CQ375" i="2"/>
  <c r="CR375" i="2"/>
  <c r="CT375" i="2"/>
  <c r="CV375" i="2"/>
  <c r="I376" i="2"/>
  <c r="J376" i="2"/>
  <c r="P376" i="2"/>
  <c r="Q376" i="2"/>
  <c r="R376" i="2" s="1"/>
  <c r="X376" i="2"/>
  <c r="Y376" i="2"/>
  <c r="AF376" i="2"/>
  <c r="AG376" i="2"/>
  <c r="AN376" i="2"/>
  <c r="AO376" i="2"/>
  <c r="AV376" i="2"/>
  <c r="AW376" i="2"/>
  <c r="BD376" i="2"/>
  <c r="BE376" i="2"/>
  <c r="BL376" i="2"/>
  <c r="BM376" i="2"/>
  <c r="BS376" i="2"/>
  <c r="BU376" i="2" s="1"/>
  <c r="BT376" i="2"/>
  <c r="CB376" i="2"/>
  <c r="CC376" i="2"/>
  <c r="CJ376" i="2"/>
  <c r="CK376" i="2"/>
  <c r="CQ376" i="2"/>
  <c r="CR376" i="2"/>
  <c r="CT376" i="2"/>
  <c r="CU376" i="2"/>
  <c r="CV376" i="2"/>
  <c r="I377" i="2"/>
  <c r="J377" i="2"/>
  <c r="P377" i="2"/>
  <c r="Q377" i="2"/>
  <c r="X377" i="2"/>
  <c r="Y377" i="2"/>
  <c r="AF377" i="2"/>
  <c r="AG377" i="2"/>
  <c r="AN377" i="2"/>
  <c r="AO377" i="2"/>
  <c r="AV377" i="2"/>
  <c r="AW377" i="2"/>
  <c r="BD377" i="2"/>
  <c r="BE377" i="2"/>
  <c r="BL377" i="2"/>
  <c r="BM377" i="2"/>
  <c r="BS377" i="2"/>
  <c r="BU377" i="2" s="1"/>
  <c r="BT377" i="2"/>
  <c r="CB377" i="2"/>
  <c r="CC377" i="2"/>
  <c r="CJ377" i="2"/>
  <c r="CK377" i="2"/>
  <c r="CQ377" i="2"/>
  <c r="CR377" i="2"/>
  <c r="CT377" i="2"/>
  <c r="CU377" i="2"/>
  <c r="CV377" i="2"/>
  <c r="I378" i="2"/>
  <c r="J378" i="2"/>
  <c r="P378" i="2"/>
  <c r="Q378" i="2"/>
  <c r="X378" i="2"/>
  <c r="Y378" i="2"/>
  <c r="AF378" i="2"/>
  <c r="AG378" i="2"/>
  <c r="AN378" i="2"/>
  <c r="AO378" i="2"/>
  <c r="AV378" i="2"/>
  <c r="AW378" i="2"/>
  <c r="BD378" i="2"/>
  <c r="BE378" i="2"/>
  <c r="BL378" i="2"/>
  <c r="BM378" i="2"/>
  <c r="BS378" i="2"/>
  <c r="BU378" i="2" s="1"/>
  <c r="BT378" i="2"/>
  <c r="CB378" i="2"/>
  <c r="CC378" i="2"/>
  <c r="CJ378" i="2"/>
  <c r="CK378" i="2"/>
  <c r="CQ378" i="2"/>
  <c r="CR378" i="2"/>
  <c r="CT378" i="2"/>
  <c r="CU378" i="2"/>
  <c r="CV378" i="2"/>
  <c r="I379" i="2"/>
  <c r="J379" i="2"/>
  <c r="P379" i="2"/>
  <c r="Q379" i="2"/>
  <c r="R379" i="2" s="1"/>
  <c r="X379" i="2"/>
  <c r="Y379" i="2"/>
  <c r="AF379" i="2"/>
  <c r="AG379" i="2"/>
  <c r="AN379" i="2"/>
  <c r="AO379" i="2"/>
  <c r="AV379" i="2"/>
  <c r="AW379" i="2"/>
  <c r="BD379" i="2"/>
  <c r="BE379" i="2"/>
  <c r="BL379" i="2"/>
  <c r="BM379" i="2"/>
  <c r="BS379" i="2"/>
  <c r="BU379" i="2" s="1"/>
  <c r="BT379" i="2"/>
  <c r="CB379" i="2"/>
  <c r="CC379" i="2"/>
  <c r="CJ379" i="2"/>
  <c r="CK379" i="2"/>
  <c r="CQ379" i="2"/>
  <c r="CR379" i="2"/>
  <c r="CT379" i="2"/>
  <c r="CU379" i="2"/>
  <c r="CV379" i="2"/>
  <c r="CX379" i="2"/>
  <c r="I380" i="2"/>
  <c r="J380" i="2"/>
  <c r="P380" i="2"/>
  <c r="Q380" i="2"/>
  <c r="R380" i="2" s="1"/>
  <c r="X380" i="2"/>
  <c r="Y380" i="2"/>
  <c r="AF380" i="2"/>
  <c r="AG380" i="2"/>
  <c r="AN380" i="2"/>
  <c r="AO380" i="2"/>
  <c r="AV380" i="2"/>
  <c r="AW380" i="2"/>
  <c r="BD380" i="2"/>
  <c r="BE380" i="2"/>
  <c r="BL380" i="2"/>
  <c r="BM380" i="2"/>
  <c r="BS380" i="2"/>
  <c r="BU380" i="2" s="1"/>
  <c r="BT380" i="2"/>
  <c r="CA380" i="2"/>
  <c r="CC380" i="2" s="1"/>
  <c r="CB380" i="2"/>
  <c r="CJ380" i="2"/>
  <c r="CK380" i="2"/>
  <c r="CQ380" i="2"/>
  <c r="CR380" i="2"/>
  <c r="CT380" i="2"/>
  <c r="CU380" i="2"/>
  <c r="CV380" i="2"/>
  <c r="CW380" i="2"/>
  <c r="F381" i="2"/>
  <c r="G381" i="2"/>
  <c r="H381" i="2"/>
  <c r="N381" i="2"/>
  <c r="O381" i="2"/>
  <c r="P381" i="2"/>
  <c r="U381" i="2"/>
  <c r="V381" i="2"/>
  <c r="W381" i="2"/>
  <c r="X381" i="2"/>
  <c r="AC381" i="2"/>
  <c r="AD381" i="2"/>
  <c r="AE381" i="2"/>
  <c r="AF381" i="2"/>
  <c r="AK381" i="2"/>
  <c r="AL381" i="2"/>
  <c r="AM381" i="2"/>
  <c r="AN381" i="2"/>
  <c r="AS381" i="2"/>
  <c r="AT381" i="2"/>
  <c r="AU381" i="2"/>
  <c r="AV381" i="2"/>
  <c r="BA381" i="2"/>
  <c r="BB381" i="2"/>
  <c r="BC381" i="2"/>
  <c r="BD381" i="2"/>
  <c r="BI381" i="2"/>
  <c r="BJ381" i="2"/>
  <c r="BK381" i="2"/>
  <c r="BL381" i="2"/>
  <c r="BQ381" i="2"/>
  <c r="BR381" i="2"/>
  <c r="BR372" i="2" s="1"/>
  <c r="BT381" i="2"/>
  <c r="BX381" i="2"/>
  <c r="CT381" i="2" s="1"/>
  <c r="BY381" i="2"/>
  <c r="BZ381" i="2"/>
  <c r="BZ372" i="2" s="1"/>
  <c r="CH381" i="2"/>
  <c r="CH372" i="2" s="1"/>
  <c r="CJ381" i="2"/>
  <c r="CK381" i="2"/>
  <c r="CO381" i="2"/>
  <c r="CQ381" i="2"/>
  <c r="I382" i="2"/>
  <c r="J382" i="2"/>
  <c r="P382" i="2"/>
  <c r="Q382" i="2"/>
  <c r="R382" i="2" s="1"/>
  <c r="X382" i="2"/>
  <c r="Y382" i="2"/>
  <c r="AF382" i="2"/>
  <c r="AG382" i="2"/>
  <c r="AN382" i="2"/>
  <c r="AO382" i="2"/>
  <c r="AV382" i="2"/>
  <c r="AW382" i="2"/>
  <c r="BD382" i="2"/>
  <c r="BE382" i="2"/>
  <c r="BL382" i="2"/>
  <c r="BM382" i="2"/>
  <c r="BS382" i="2"/>
  <c r="BU382" i="2" s="1"/>
  <c r="BT382" i="2"/>
  <c r="CB382" i="2"/>
  <c r="CJ382" i="2"/>
  <c r="CK382" i="2"/>
  <c r="CQ382" i="2"/>
  <c r="CR382" i="2"/>
  <c r="CT382" i="2"/>
  <c r="CU382" i="2"/>
  <c r="CV382" i="2"/>
  <c r="I383" i="2"/>
  <c r="J383" i="2"/>
  <c r="P383" i="2"/>
  <c r="Q383" i="2"/>
  <c r="X383" i="2"/>
  <c r="Y383" i="2"/>
  <c r="AF383" i="2"/>
  <c r="AG383" i="2"/>
  <c r="AN383" i="2"/>
  <c r="AO383" i="2"/>
  <c r="AV383" i="2"/>
  <c r="AW383" i="2"/>
  <c r="BD383" i="2"/>
  <c r="BE383" i="2"/>
  <c r="BL383" i="2"/>
  <c r="BM383" i="2"/>
  <c r="BS383" i="2"/>
  <c r="BU383" i="2" s="1"/>
  <c r="BT383" i="2"/>
  <c r="CB383" i="2"/>
  <c r="CC383" i="2"/>
  <c r="CJ383" i="2"/>
  <c r="CK383" i="2"/>
  <c r="CQ383" i="2"/>
  <c r="CR383" i="2"/>
  <c r="CT383" i="2"/>
  <c r="CU383" i="2"/>
  <c r="CV383" i="2"/>
  <c r="CW383" i="2"/>
  <c r="I384" i="2"/>
  <c r="J384" i="2"/>
  <c r="P384" i="2"/>
  <c r="Q384" i="2"/>
  <c r="R384" i="2" s="1"/>
  <c r="X384" i="2"/>
  <c r="Y384" i="2"/>
  <c r="AF384" i="2"/>
  <c r="AG384" i="2"/>
  <c r="AN384" i="2"/>
  <c r="AO384" i="2"/>
  <c r="AV384" i="2"/>
  <c r="AW384" i="2"/>
  <c r="BD384" i="2"/>
  <c r="BE384" i="2"/>
  <c r="BL384" i="2"/>
  <c r="BM384" i="2"/>
  <c r="BS384" i="2"/>
  <c r="BT384" i="2"/>
  <c r="BU384" i="2"/>
  <c r="CB384" i="2"/>
  <c r="CC384" i="2"/>
  <c r="CJ384" i="2"/>
  <c r="CK384" i="2"/>
  <c r="CQ384" i="2"/>
  <c r="CR384" i="2"/>
  <c r="CT384" i="2"/>
  <c r="CU384" i="2"/>
  <c r="CV384" i="2"/>
  <c r="CW384" i="2"/>
  <c r="I385" i="2"/>
  <c r="J385" i="2"/>
  <c r="P385" i="2"/>
  <c r="Q385" i="2"/>
  <c r="X385" i="2"/>
  <c r="Y385" i="2"/>
  <c r="AF385" i="2"/>
  <c r="AG385" i="2"/>
  <c r="AN385" i="2"/>
  <c r="AO385" i="2"/>
  <c r="AV385" i="2"/>
  <c r="AW385" i="2"/>
  <c r="BD385" i="2"/>
  <c r="BE385" i="2"/>
  <c r="BL385" i="2"/>
  <c r="BM385" i="2"/>
  <c r="BS385" i="2"/>
  <c r="BT385" i="2"/>
  <c r="BU385" i="2"/>
  <c r="CB385" i="2"/>
  <c r="CJ385" i="2"/>
  <c r="CK385" i="2"/>
  <c r="CQ385" i="2"/>
  <c r="CR385" i="2"/>
  <c r="CT385" i="2"/>
  <c r="CU385" i="2"/>
  <c r="CV385" i="2"/>
  <c r="I386" i="2"/>
  <c r="J386" i="2"/>
  <c r="P386" i="2"/>
  <c r="Q386" i="2"/>
  <c r="R386" i="2"/>
  <c r="X386" i="2"/>
  <c r="Y386" i="2"/>
  <c r="AF386" i="2"/>
  <c r="AG386" i="2"/>
  <c r="AN386" i="2"/>
  <c r="AO386" i="2"/>
  <c r="AV386" i="2"/>
  <c r="AW386" i="2"/>
  <c r="BD386" i="2"/>
  <c r="BE386" i="2"/>
  <c r="BL386" i="2"/>
  <c r="BM386" i="2"/>
  <c r="BS386" i="2"/>
  <c r="BT386" i="2"/>
  <c r="BU386" i="2"/>
  <c r="CA386" i="2"/>
  <c r="CW386" i="2" s="1"/>
  <c r="CB386" i="2"/>
  <c r="CC386" i="2"/>
  <c r="CJ386" i="2"/>
  <c r="CK386" i="2"/>
  <c r="CY386" i="2" s="1"/>
  <c r="CQ386" i="2"/>
  <c r="CR386" i="2"/>
  <c r="CT386" i="2"/>
  <c r="CU386" i="2"/>
  <c r="CV386" i="2"/>
  <c r="I387" i="2"/>
  <c r="J387" i="2"/>
  <c r="P387" i="2"/>
  <c r="Q387" i="2"/>
  <c r="X387" i="2"/>
  <c r="Y387" i="2"/>
  <c r="AF387" i="2"/>
  <c r="AG387" i="2"/>
  <c r="AN387" i="2"/>
  <c r="AO387" i="2"/>
  <c r="AV387" i="2"/>
  <c r="AW387" i="2"/>
  <c r="BD387" i="2"/>
  <c r="BE387" i="2"/>
  <c r="BL387" i="2"/>
  <c r="BM387" i="2"/>
  <c r="BS387" i="2"/>
  <c r="BT387" i="2"/>
  <c r="BU387" i="2"/>
  <c r="CB387" i="2"/>
  <c r="CC387" i="2"/>
  <c r="CJ387" i="2"/>
  <c r="CX387" i="2" s="1"/>
  <c r="CK387" i="2"/>
  <c r="CQ387" i="2"/>
  <c r="CR387" i="2"/>
  <c r="CT387" i="2"/>
  <c r="CU387" i="2"/>
  <c r="CV387" i="2"/>
  <c r="F388" i="2"/>
  <c r="G388" i="2"/>
  <c r="H388" i="2"/>
  <c r="M388" i="2"/>
  <c r="M372" i="2" s="1"/>
  <c r="N388" i="2"/>
  <c r="O388" i="2"/>
  <c r="U388" i="2"/>
  <c r="V388" i="2"/>
  <c r="W388" i="2"/>
  <c r="AC388" i="2"/>
  <c r="AD388" i="2"/>
  <c r="AE388" i="2"/>
  <c r="AK388" i="2"/>
  <c r="AL388" i="2"/>
  <c r="AM388" i="2"/>
  <c r="AM372" i="2" s="1"/>
  <c r="AS388" i="2"/>
  <c r="AT388" i="2"/>
  <c r="AU388" i="2"/>
  <c r="BA388" i="2"/>
  <c r="BB388" i="2"/>
  <c r="BC388" i="2"/>
  <c r="BI388" i="2"/>
  <c r="BJ388" i="2"/>
  <c r="BK388" i="2"/>
  <c r="BQ388" i="2"/>
  <c r="BR388" i="2"/>
  <c r="BT388" i="2"/>
  <c r="BX388" i="2"/>
  <c r="CT388" i="2" s="1"/>
  <c r="BY388" i="2"/>
  <c r="CU388" i="2" s="1"/>
  <c r="BZ388" i="2"/>
  <c r="CH388" i="2"/>
  <c r="CO388" i="2"/>
  <c r="CO372" i="2" s="1"/>
  <c r="I389" i="2"/>
  <c r="J389" i="2"/>
  <c r="P389" i="2"/>
  <c r="Q389" i="2"/>
  <c r="X389" i="2"/>
  <c r="Y389" i="2"/>
  <c r="AF389" i="2"/>
  <c r="AG389" i="2"/>
  <c r="AN389" i="2"/>
  <c r="AN388" i="2" s="1"/>
  <c r="AO389" i="2"/>
  <c r="AV389" i="2"/>
  <c r="AW389" i="2"/>
  <c r="BD389" i="2"/>
  <c r="BE389" i="2"/>
  <c r="BL389" i="2"/>
  <c r="BM389" i="2"/>
  <c r="BS389" i="2"/>
  <c r="BU389" i="2" s="1"/>
  <c r="BT389" i="2"/>
  <c r="CA389" i="2"/>
  <c r="CB389" i="2"/>
  <c r="CJ389" i="2"/>
  <c r="CK389" i="2"/>
  <c r="CK388" i="2" s="1"/>
  <c r="CQ389" i="2"/>
  <c r="CR389" i="2"/>
  <c r="CT389" i="2"/>
  <c r="CU389" i="2"/>
  <c r="CV389" i="2"/>
  <c r="I390" i="2"/>
  <c r="J390" i="2"/>
  <c r="P390" i="2"/>
  <c r="Q390" i="2"/>
  <c r="X390" i="2"/>
  <c r="Y390" i="2"/>
  <c r="AF390" i="2"/>
  <c r="AG390" i="2"/>
  <c r="AN390" i="2"/>
  <c r="AO390" i="2"/>
  <c r="AV390" i="2"/>
  <c r="AW390" i="2"/>
  <c r="BD390" i="2"/>
  <c r="BD388" i="2" s="1"/>
  <c r="BE390" i="2"/>
  <c r="BL390" i="2"/>
  <c r="BM390" i="2"/>
  <c r="BS390" i="2"/>
  <c r="CA390" i="2" s="1"/>
  <c r="BT390" i="2"/>
  <c r="BU390" i="2"/>
  <c r="CB390" i="2"/>
  <c r="CJ390" i="2"/>
  <c r="CK390" i="2"/>
  <c r="CQ390" i="2"/>
  <c r="CR390" i="2"/>
  <c r="CT390" i="2"/>
  <c r="CU390" i="2"/>
  <c r="CV390" i="2"/>
  <c r="F391" i="2"/>
  <c r="G391" i="2"/>
  <c r="H391" i="2"/>
  <c r="M391" i="2"/>
  <c r="N391" i="2"/>
  <c r="O391" i="2"/>
  <c r="P391" i="2"/>
  <c r="U391" i="2"/>
  <c r="V391" i="2"/>
  <c r="W391" i="2"/>
  <c r="AC391" i="2"/>
  <c r="AD391" i="2"/>
  <c r="AE391" i="2"/>
  <c r="AK391" i="2"/>
  <c r="AL391" i="2"/>
  <c r="AM391" i="2"/>
  <c r="AS391" i="2"/>
  <c r="AT391" i="2"/>
  <c r="AU391" i="2"/>
  <c r="BA391" i="2"/>
  <c r="CU391" i="2" s="1"/>
  <c r="BB391" i="2"/>
  <c r="BC391" i="2"/>
  <c r="BI391" i="2"/>
  <c r="BJ391" i="2"/>
  <c r="BK391" i="2"/>
  <c r="BQ391" i="2"/>
  <c r="BS391" i="2"/>
  <c r="BX391" i="2"/>
  <c r="CT391" i="2" s="1"/>
  <c r="BY391" i="2"/>
  <c r="BZ391" i="2"/>
  <c r="CB391" i="2"/>
  <c r="I392" i="2"/>
  <c r="I391" i="2" s="1"/>
  <c r="J392" i="2"/>
  <c r="J391" i="2" s="1"/>
  <c r="P392" i="2"/>
  <c r="Q392" i="2"/>
  <c r="X392" i="2"/>
  <c r="Y392" i="2"/>
  <c r="Y391" i="2" s="1"/>
  <c r="AF392" i="2"/>
  <c r="AF391" i="2" s="1"/>
  <c r="AG392" i="2"/>
  <c r="AG391" i="2" s="1"/>
  <c r="AN392" i="2"/>
  <c r="AO392" i="2"/>
  <c r="AO391" i="2" s="1"/>
  <c r="AV392" i="2"/>
  <c r="AW392" i="2"/>
  <c r="BD392" i="2"/>
  <c r="BE392" i="2"/>
  <c r="BE391" i="2" s="1"/>
  <c r="BL392" i="2"/>
  <c r="BM392" i="2"/>
  <c r="BM391" i="2" s="1"/>
  <c r="BS392" i="2"/>
  <c r="BT392" i="2"/>
  <c r="BT391" i="2" s="1"/>
  <c r="CB392" i="2"/>
  <c r="CJ392" i="2"/>
  <c r="CK392" i="2"/>
  <c r="CK391" i="2" s="1"/>
  <c r="CQ392" i="2"/>
  <c r="CR392" i="2"/>
  <c r="CT392" i="2"/>
  <c r="CU392" i="2"/>
  <c r="CV392" i="2"/>
  <c r="I393" i="2"/>
  <c r="J393" i="2"/>
  <c r="P393" i="2"/>
  <c r="Q393" i="2"/>
  <c r="R393" i="2" s="1"/>
  <c r="X393" i="2"/>
  <c r="Y393" i="2"/>
  <c r="AF393" i="2"/>
  <c r="AG393" i="2"/>
  <c r="AN393" i="2"/>
  <c r="AO393" i="2"/>
  <c r="AV393" i="2"/>
  <c r="AV391" i="2" s="1"/>
  <c r="AW393" i="2"/>
  <c r="BD393" i="2"/>
  <c r="BE393" i="2"/>
  <c r="BL393" i="2"/>
  <c r="BL391" i="2" s="1"/>
  <c r="BM393" i="2"/>
  <c r="BS393" i="2"/>
  <c r="BU393" i="2" s="1"/>
  <c r="BT393" i="2"/>
  <c r="CA393" i="2"/>
  <c r="CC393" i="2" s="1"/>
  <c r="CB393" i="2"/>
  <c r="CJ393" i="2"/>
  <c r="CK393" i="2"/>
  <c r="CQ393" i="2"/>
  <c r="CR393" i="2"/>
  <c r="CT393" i="2"/>
  <c r="CU393" i="2"/>
  <c r="CV393" i="2"/>
  <c r="I394" i="2"/>
  <c r="J394" i="2" s="1"/>
  <c r="P394" i="2"/>
  <c r="Q394" i="2" s="1"/>
  <c r="X394" i="2"/>
  <c r="Y394" i="2" s="1"/>
  <c r="AF394" i="2"/>
  <c r="AG394" i="2" s="1"/>
  <c r="AN394" i="2"/>
  <c r="AO394" i="2" s="1"/>
  <c r="AV394" i="2"/>
  <c r="AW394" i="2"/>
  <c r="BD394" i="2"/>
  <c r="BE394" i="2" s="1"/>
  <c r="BL394" i="2"/>
  <c r="BM394" i="2" s="1"/>
  <c r="BT394" i="2"/>
  <c r="BU394" i="2" s="1"/>
  <c r="CB394" i="2"/>
  <c r="CC394" i="2" s="1"/>
  <c r="CJ394" i="2"/>
  <c r="CK394" i="2" s="1"/>
  <c r="CQ394" i="2"/>
  <c r="CR394" i="2" s="1"/>
  <c r="CT394" i="2"/>
  <c r="CU394" i="2"/>
  <c r="CV394" i="2"/>
  <c r="CW394" i="2"/>
  <c r="I395" i="2"/>
  <c r="J395" i="2"/>
  <c r="P395" i="2"/>
  <c r="Q395" i="2"/>
  <c r="R395" i="2" s="1"/>
  <c r="X395" i="2"/>
  <c r="Y395" i="2"/>
  <c r="AF395" i="2"/>
  <c r="AG395" i="2"/>
  <c r="AN395" i="2"/>
  <c r="AO395" i="2"/>
  <c r="AV395" i="2"/>
  <c r="AW395" i="2"/>
  <c r="BD395" i="2"/>
  <c r="BE395" i="2"/>
  <c r="BL395" i="2"/>
  <c r="BM395" i="2"/>
  <c r="BS395" i="2"/>
  <c r="BT395" i="2"/>
  <c r="BU395" i="2"/>
  <c r="CB395" i="2"/>
  <c r="CC395" i="2"/>
  <c r="CJ395" i="2"/>
  <c r="CK395" i="2"/>
  <c r="CQ395" i="2"/>
  <c r="CR395" i="2"/>
  <c r="CT395" i="2"/>
  <c r="CU395" i="2"/>
  <c r="CV395" i="2"/>
  <c r="CW395" i="2"/>
  <c r="F396" i="2"/>
  <c r="I396" i="2"/>
  <c r="J396" i="2"/>
  <c r="P396" i="2"/>
  <c r="Q396" i="2"/>
  <c r="U396" i="2"/>
  <c r="X396" i="2"/>
  <c r="AC396" i="2"/>
  <c r="AG396" i="2" s="1"/>
  <c r="AF396" i="2"/>
  <c r="AK396" i="2"/>
  <c r="AO396" i="2" s="1"/>
  <c r="AN396" i="2"/>
  <c r="AS396" i="2"/>
  <c r="AW396" i="2" s="1"/>
  <c r="AV396" i="2"/>
  <c r="BA396" i="2"/>
  <c r="BE396" i="2" s="1"/>
  <c r="BD396" i="2"/>
  <c r="BI396" i="2"/>
  <c r="BM396" i="2" s="1"/>
  <c r="BL396" i="2"/>
  <c r="BQ396" i="2"/>
  <c r="BU396" i="2" s="1"/>
  <c r="BS396" i="2"/>
  <c r="CW396" i="2" s="1"/>
  <c r="BT396" i="2"/>
  <c r="CB396" i="2"/>
  <c r="CC396" i="2"/>
  <c r="CJ396" i="2"/>
  <c r="CK396" i="2"/>
  <c r="CQ396" i="2"/>
  <c r="CR396" i="2"/>
  <c r="CT396" i="2"/>
  <c r="CV396" i="2"/>
  <c r="I397" i="2"/>
  <c r="J397" i="2"/>
  <c r="P397" i="2"/>
  <c r="Q397" i="2"/>
  <c r="X397" i="2"/>
  <c r="Y397" i="2"/>
  <c r="AF397" i="2"/>
  <c r="AG397" i="2"/>
  <c r="AN397" i="2"/>
  <c r="AO397" i="2"/>
  <c r="AV397" i="2"/>
  <c r="AW397" i="2"/>
  <c r="BD397" i="2"/>
  <c r="BE397" i="2"/>
  <c r="BL397" i="2"/>
  <c r="BM397" i="2"/>
  <c r="BS397" i="2"/>
  <c r="BU397" i="2" s="1"/>
  <c r="BT397" i="2"/>
  <c r="CB397" i="2"/>
  <c r="CC397" i="2"/>
  <c r="CJ397" i="2"/>
  <c r="CK397" i="2"/>
  <c r="CQ397" i="2"/>
  <c r="CR397" i="2"/>
  <c r="CT397" i="2"/>
  <c r="CU397" i="2"/>
  <c r="CV397" i="2"/>
  <c r="I398" i="2"/>
  <c r="J398" i="2"/>
  <c r="P398" i="2"/>
  <c r="Q398" i="2"/>
  <c r="X398" i="2"/>
  <c r="Y398" i="2"/>
  <c r="AF398" i="2"/>
  <c r="AG398" i="2"/>
  <c r="AN398" i="2"/>
  <c r="AO398" i="2"/>
  <c r="AV398" i="2"/>
  <c r="AW398" i="2"/>
  <c r="BD398" i="2"/>
  <c r="BE398" i="2"/>
  <c r="BL398" i="2"/>
  <c r="BM398" i="2"/>
  <c r="BS398" i="2"/>
  <c r="BU398" i="2" s="1"/>
  <c r="BT398" i="2"/>
  <c r="CB398" i="2"/>
  <c r="CC398" i="2"/>
  <c r="CJ398" i="2"/>
  <c r="CK398" i="2"/>
  <c r="CQ398" i="2"/>
  <c r="CR398" i="2"/>
  <c r="CT398" i="2"/>
  <c r="CU398" i="2"/>
  <c r="CV398" i="2"/>
  <c r="F399" i="2"/>
  <c r="U399" i="2"/>
  <c r="AC399" i="2"/>
  <c r="AK399" i="2"/>
  <c r="AS399" i="2"/>
  <c r="BA399" i="2"/>
  <c r="BI399" i="2"/>
  <c r="BQ399" i="2"/>
  <c r="BS399" i="2"/>
  <c r="CT399" i="2"/>
  <c r="CV399" i="2"/>
  <c r="CW399" i="2"/>
  <c r="I400" i="2"/>
  <c r="I399" i="2" s="1"/>
  <c r="J400" i="2"/>
  <c r="J399" i="2" s="1"/>
  <c r="P400" i="2"/>
  <c r="Q400" i="2"/>
  <c r="R400" i="2" s="1"/>
  <c r="X400" i="2"/>
  <c r="X399" i="2" s="1"/>
  <c r="Y400" i="2"/>
  <c r="AF400" i="2"/>
  <c r="AG400" i="2"/>
  <c r="AG399" i="2" s="1"/>
  <c r="AN400" i="2"/>
  <c r="AN399" i="2" s="1"/>
  <c r="AO400" i="2"/>
  <c r="AV400" i="2"/>
  <c r="AW400" i="2"/>
  <c r="AW399" i="2" s="1"/>
  <c r="BD400" i="2"/>
  <c r="BD399" i="2" s="1"/>
  <c r="BE400" i="2"/>
  <c r="BL400" i="2"/>
  <c r="BM400" i="2"/>
  <c r="BM399" i="2" s="1"/>
  <c r="BS400" i="2"/>
  <c r="BU400" i="2" s="1"/>
  <c r="BT400" i="2"/>
  <c r="CB400" i="2"/>
  <c r="CC400" i="2"/>
  <c r="CC399" i="2" s="1"/>
  <c r="CJ400" i="2"/>
  <c r="CK400" i="2"/>
  <c r="CK399" i="2" s="1"/>
  <c r="CQ400" i="2"/>
  <c r="CR400" i="2"/>
  <c r="CR399" i="2" s="1"/>
  <c r="CT400" i="2"/>
  <c r="CU400" i="2"/>
  <c r="CV400" i="2"/>
  <c r="CW400" i="2"/>
  <c r="I401" i="2"/>
  <c r="J401" i="2"/>
  <c r="P401" i="2"/>
  <c r="Q401" i="2"/>
  <c r="R401" i="2" s="1"/>
  <c r="X401" i="2"/>
  <c r="Y401" i="2"/>
  <c r="AF401" i="2"/>
  <c r="CX401" i="2" s="1"/>
  <c r="AG401" i="2"/>
  <c r="AN401" i="2"/>
  <c r="AO401" i="2"/>
  <c r="AV401" i="2"/>
  <c r="AW401" i="2"/>
  <c r="BD401" i="2"/>
  <c r="BE401" i="2"/>
  <c r="BL401" i="2"/>
  <c r="BM401" i="2"/>
  <c r="BS401" i="2"/>
  <c r="BU401" i="2" s="1"/>
  <c r="BT401" i="2"/>
  <c r="CB401" i="2"/>
  <c r="CC401" i="2"/>
  <c r="CJ401" i="2"/>
  <c r="CK401" i="2"/>
  <c r="CQ401" i="2"/>
  <c r="CR401" i="2"/>
  <c r="CT401" i="2"/>
  <c r="CU401" i="2"/>
  <c r="CV401" i="2"/>
  <c r="I402" i="2"/>
  <c r="J402" i="2"/>
  <c r="O402" i="2"/>
  <c r="P402" i="2"/>
  <c r="X402" i="2"/>
  <c r="Y402" i="2"/>
  <c r="AF402" i="2"/>
  <c r="AG402" i="2"/>
  <c r="AN402" i="2"/>
  <c r="AO402" i="2"/>
  <c r="AV402" i="2"/>
  <c r="AW402" i="2"/>
  <c r="BD402" i="2"/>
  <c r="BE402" i="2"/>
  <c r="BL402" i="2"/>
  <c r="BM402" i="2"/>
  <c r="BS402" i="2"/>
  <c r="BU402" i="2" s="1"/>
  <c r="BT402" i="2"/>
  <c r="CB402" i="2"/>
  <c r="CJ402" i="2"/>
  <c r="CK402" i="2"/>
  <c r="CQ402" i="2"/>
  <c r="CR402" i="2"/>
  <c r="CT402" i="2"/>
  <c r="CU402" i="2"/>
  <c r="CV402" i="2"/>
  <c r="H407" i="2"/>
  <c r="M407" i="2"/>
  <c r="E408" i="2"/>
  <c r="E407" i="2" s="1"/>
  <c r="F408" i="2"/>
  <c r="G408" i="2"/>
  <c r="H408" i="2"/>
  <c r="J408" i="2"/>
  <c r="L408" i="2"/>
  <c r="L407" i="2" s="1"/>
  <c r="N408" i="2"/>
  <c r="N407" i="2" s="1"/>
  <c r="O408" i="2"/>
  <c r="O407" i="2" s="1"/>
  <c r="Q408" i="2"/>
  <c r="R408" i="2" s="1"/>
  <c r="T408" i="2"/>
  <c r="T407" i="2" s="1"/>
  <c r="U408" i="2"/>
  <c r="U407" i="2" s="1"/>
  <c r="V408" i="2"/>
  <c r="X408" i="2" s="1"/>
  <c r="W408" i="2"/>
  <c r="W407" i="2" s="1"/>
  <c r="AB408" i="2"/>
  <c r="AB407" i="2" s="1"/>
  <c r="AC408" i="2"/>
  <c r="AC407" i="2" s="1"/>
  <c r="AD408" i="2"/>
  <c r="AF408" i="2" s="1"/>
  <c r="AE408" i="2"/>
  <c r="AJ408" i="2"/>
  <c r="AJ407" i="2" s="1"/>
  <c r="AK408" i="2"/>
  <c r="AK407" i="2" s="1"/>
  <c r="AL408" i="2"/>
  <c r="AL407" i="2" s="1"/>
  <c r="AM408" i="2"/>
  <c r="AR408" i="2"/>
  <c r="AR407" i="2" s="1"/>
  <c r="AS408" i="2"/>
  <c r="AS407" i="2" s="1"/>
  <c r="AT408" i="2"/>
  <c r="AT407" i="2" s="1"/>
  <c r="AU408" i="2"/>
  <c r="AU407" i="2" s="1"/>
  <c r="AV408" i="2"/>
  <c r="AW408" i="2"/>
  <c r="AZ408" i="2"/>
  <c r="AZ407" i="2" s="1"/>
  <c r="BA408" i="2"/>
  <c r="BA407" i="2" s="1"/>
  <c r="BB408" i="2"/>
  <c r="BD408" i="2" s="1"/>
  <c r="BC408" i="2"/>
  <c r="BC407" i="2" s="1"/>
  <c r="BH408" i="2"/>
  <c r="BH407" i="2" s="1"/>
  <c r="BI408" i="2"/>
  <c r="BI407" i="2" s="1"/>
  <c r="BJ408" i="2"/>
  <c r="BL408" i="2" s="1"/>
  <c r="BK408" i="2"/>
  <c r="BP408" i="2"/>
  <c r="BP407" i="2" s="1"/>
  <c r="BQ408" i="2"/>
  <c r="BQ407" i="2" s="1"/>
  <c r="BR408" i="2"/>
  <c r="BR407" i="2" s="1"/>
  <c r="BX408" i="2"/>
  <c r="BX407" i="2" s="1"/>
  <c r="BZ408" i="2"/>
  <c r="BZ407" i="2" s="1"/>
  <c r="CB408" i="2"/>
  <c r="CF408" i="2"/>
  <c r="CF407" i="2" s="1"/>
  <c r="CH408" i="2"/>
  <c r="CH407" i="2" s="1"/>
  <c r="CM408" i="2"/>
  <c r="CM407" i="2" s="1"/>
  <c r="CO408" i="2"/>
  <c r="CO407" i="2" s="1"/>
  <c r="I409" i="2"/>
  <c r="J409" i="2"/>
  <c r="M409" i="2"/>
  <c r="Q409" i="2" s="1"/>
  <c r="P409" i="2"/>
  <c r="X409" i="2"/>
  <c r="Y409" i="2"/>
  <c r="AF409" i="2"/>
  <c r="AG409" i="2"/>
  <c r="AN409" i="2"/>
  <c r="AO409" i="2"/>
  <c r="AV409" i="2"/>
  <c r="AW409" i="2"/>
  <c r="BD409" i="2"/>
  <c r="BE409" i="2"/>
  <c r="BL409" i="2"/>
  <c r="BM409" i="2"/>
  <c r="BS409" i="2"/>
  <c r="BT409" i="2"/>
  <c r="CB409" i="2"/>
  <c r="CJ409" i="2"/>
  <c r="CQ409" i="2"/>
  <c r="CT409" i="2"/>
  <c r="CV409" i="2"/>
  <c r="I410" i="2"/>
  <c r="J410" i="2"/>
  <c r="P410" i="2"/>
  <c r="Q410" i="2"/>
  <c r="X410" i="2"/>
  <c r="Y410" i="2"/>
  <c r="AF410" i="2"/>
  <c r="AG410" i="2"/>
  <c r="AN410" i="2"/>
  <c r="AO410" i="2"/>
  <c r="AV410" i="2"/>
  <c r="AW410" i="2"/>
  <c r="BD410" i="2"/>
  <c r="BE410" i="2"/>
  <c r="BL410" i="2"/>
  <c r="BM410" i="2"/>
  <c r="BS410" i="2"/>
  <c r="CA410" i="2" s="1"/>
  <c r="CW410" i="2" s="1"/>
  <c r="BT410" i="2"/>
  <c r="BU410" i="2"/>
  <c r="BY410" i="2"/>
  <c r="CB410" i="2"/>
  <c r="CJ410" i="2"/>
  <c r="CQ410" i="2"/>
  <c r="CT410" i="2"/>
  <c r="CU410" i="2"/>
  <c r="CV410" i="2"/>
  <c r="I411" i="2"/>
  <c r="J411" i="2"/>
  <c r="P411" i="2"/>
  <c r="Q411" i="2"/>
  <c r="R411" i="2" s="1"/>
  <c r="Z411" i="2" s="1"/>
  <c r="X411" i="2"/>
  <c r="Y411" i="2"/>
  <c r="AF411" i="2"/>
  <c r="AG411" i="2"/>
  <c r="AH411" i="2" s="1"/>
  <c r="AP411" i="2" s="1"/>
  <c r="AN411" i="2"/>
  <c r="AO411" i="2"/>
  <c r="AV411" i="2"/>
  <c r="AW411" i="2"/>
  <c r="AX411" i="2" s="1"/>
  <c r="BF411" i="2" s="1"/>
  <c r="BD411" i="2"/>
  <c r="BE411" i="2"/>
  <c r="BL411" i="2"/>
  <c r="BM411" i="2"/>
  <c r="BN411" i="2" s="1"/>
  <c r="BS411" i="2"/>
  <c r="CA411" i="2" s="1"/>
  <c r="CW411" i="2" s="1"/>
  <c r="BT411" i="2"/>
  <c r="BY411" i="2"/>
  <c r="CB411" i="2"/>
  <c r="CJ411" i="2"/>
  <c r="CQ411" i="2"/>
  <c r="CT411" i="2"/>
  <c r="CU411" i="2"/>
  <c r="CV411" i="2"/>
  <c r="I412" i="2"/>
  <c r="J412" i="2"/>
  <c r="P412" i="2"/>
  <c r="Q412" i="2"/>
  <c r="X412" i="2"/>
  <c r="Y412" i="2"/>
  <c r="AF412" i="2"/>
  <c r="AG412" i="2"/>
  <c r="AN412" i="2"/>
  <c r="AO412" i="2"/>
  <c r="AV412" i="2"/>
  <c r="AW412" i="2"/>
  <c r="BD412" i="2"/>
  <c r="BE412" i="2"/>
  <c r="BL412" i="2"/>
  <c r="BM412" i="2"/>
  <c r="BS412" i="2"/>
  <c r="CA412" i="2" s="1"/>
  <c r="CW412" i="2" s="1"/>
  <c r="BT412" i="2"/>
  <c r="BU412" i="2"/>
  <c r="BY412" i="2"/>
  <c r="CB412" i="2"/>
  <c r="CJ412" i="2"/>
  <c r="CQ412" i="2"/>
  <c r="CT412" i="2"/>
  <c r="CU412" i="2"/>
  <c r="CV412" i="2"/>
  <c r="I413" i="2"/>
  <c r="J413" i="2"/>
  <c r="P413" i="2"/>
  <c r="Q413" i="2"/>
  <c r="R413" i="2" s="1"/>
  <c r="Z413" i="2" s="1"/>
  <c r="X413" i="2"/>
  <c r="Y413" i="2"/>
  <c r="AF413" i="2"/>
  <c r="AG413" i="2"/>
  <c r="AH413" i="2" s="1"/>
  <c r="AP413" i="2" s="1"/>
  <c r="AN413" i="2"/>
  <c r="AO413" i="2"/>
  <c r="AV413" i="2"/>
  <c r="AW413" i="2"/>
  <c r="AX413" i="2" s="1"/>
  <c r="BF413" i="2" s="1"/>
  <c r="BD413" i="2"/>
  <c r="BE413" i="2"/>
  <c r="BL413" i="2"/>
  <c r="BM413" i="2"/>
  <c r="BN413" i="2" s="1"/>
  <c r="BS413" i="2"/>
  <c r="CA413" i="2" s="1"/>
  <c r="CW413" i="2" s="1"/>
  <c r="BT413" i="2"/>
  <c r="BY413" i="2"/>
  <c r="CB413" i="2"/>
  <c r="CJ413" i="2"/>
  <c r="CQ413" i="2"/>
  <c r="CT413" i="2"/>
  <c r="CU413" i="2"/>
  <c r="CV413" i="2"/>
  <c r="I414" i="2"/>
  <c r="J414" i="2"/>
  <c r="P414" i="2"/>
  <c r="Q414" i="2"/>
  <c r="X414" i="2"/>
  <c r="Y414" i="2"/>
  <c r="AF414" i="2"/>
  <c r="AG414" i="2"/>
  <c r="AN414" i="2"/>
  <c r="AO414" i="2"/>
  <c r="AV414" i="2"/>
  <c r="AW414" i="2"/>
  <c r="BD414" i="2"/>
  <c r="BE414" i="2"/>
  <c r="BL414" i="2"/>
  <c r="BM414" i="2"/>
  <c r="BS414" i="2"/>
  <c r="CA414" i="2" s="1"/>
  <c r="CW414" i="2" s="1"/>
  <c r="BT414" i="2"/>
  <c r="BU414" i="2"/>
  <c r="BY414" i="2"/>
  <c r="CB414" i="2"/>
  <c r="CJ414" i="2"/>
  <c r="CQ414" i="2"/>
  <c r="CT414" i="2"/>
  <c r="CU414" i="2"/>
  <c r="CV414" i="2"/>
  <c r="I415" i="2"/>
  <c r="J415" i="2"/>
  <c r="P415" i="2"/>
  <c r="Q415" i="2"/>
  <c r="R415" i="2" s="1"/>
  <c r="Z415" i="2" s="1"/>
  <c r="X415" i="2"/>
  <c r="Y415" i="2"/>
  <c r="AF415" i="2"/>
  <c r="AG415" i="2"/>
  <c r="AH415" i="2" s="1"/>
  <c r="AP415" i="2" s="1"/>
  <c r="AN415" i="2"/>
  <c r="AO415" i="2"/>
  <c r="AV415" i="2"/>
  <c r="AW415" i="2"/>
  <c r="AX415" i="2" s="1"/>
  <c r="BF415" i="2" s="1"/>
  <c r="BD415" i="2"/>
  <c r="BE415" i="2"/>
  <c r="BL415" i="2"/>
  <c r="BM415" i="2"/>
  <c r="BN415" i="2" s="1"/>
  <c r="BS415" i="2"/>
  <c r="CA415" i="2" s="1"/>
  <c r="CW415" i="2" s="1"/>
  <c r="BT415" i="2"/>
  <c r="BY415" i="2"/>
  <c r="CB415" i="2"/>
  <c r="CJ415" i="2"/>
  <c r="CQ415" i="2"/>
  <c r="CT415" i="2"/>
  <c r="CU415" i="2"/>
  <c r="CV415" i="2"/>
  <c r="I416" i="2"/>
  <c r="J416" i="2"/>
  <c r="P416" i="2"/>
  <c r="Q416" i="2"/>
  <c r="X416" i="2"/>
  <c r="Y416" i="2"/>
  <c r="AF416" i="2"/>
  <c r="AG416" i="2"/>
  <c r="AN416" i="2"/>
  <c r="AO416" i="2"/>
  <c r="AV416" i="2"/>
  <c r="AW416" i="2"/>
  <c r="BD416" i="2"/>
  <c r="BE416" i="2"/>
  <c r="BL416" i="2"/>
  <c r="BM416" i="2"/>
  <c r="BS416" i="2"/>
  <c r="CA416" i="2" s="1"/>
  <c r="CW416" i="2" s="1"/>
  <c r="BT416" i="2"/>
  <c r="BU416" i="2"/>
  <c r="BY416" i="2"/>
  <c r="CB416" i="2"/>
  <c r="CJ416" i="2"/>
  <c r="CQ416" i="2"/>
  <c r="CT416" i="2"/>
  <c r="CU416" i="2"/>
  <c r="CV416" i="2"/>
  <c r="I417" i="2"/>
  <c r="J417" i="2"/>
  <c r="P417" i="2"/>
  <c r="Q417" i="2"/>
  <c r="R417" i="2" s="1"/>
  <c r="Z417" i="2" s="1"/>
  <c r="X417" i="2"/>
  <c r="Y417" i="2"/>
  <c r="AF417" i="2"/>
  <c r="AG417" i="2"/>
  <c r="AH417" i="2" s="1"/>
  <c r="AP417" i="2" s="1"/>
  <c r="AN417" i="2"/>
  <c r="AO417" i="2"/>
  <c r="AV417" i="2"/>
  <c r="AW417" i="2"/>
  <c r="AX417" i="2" s="1"/>
  <c r="BF417" i="2" s="1"/>
  <c r="BD417" i="2"/>
  <c r="BE417" i="2"/>
  <c r="BL417" i="2"/>
  <c r="BM417" i="2"/>
  <c r="BN417" i="2" s="1"/>
  <c r="BS417" i="2"/>
  <c r="CA417" i="2" s="1"/>
  <c r="CW417" i="2" s="1"/>
  <c r="BT417" i="2"/>
  <c r="BY417" i="2"/>
  <c r="CB417" i="2"/>
  <c r="CJ417" i="2"/>
  <c r="CQ417" i="2"/>
  <c r="CT417" i="2"/>
  <c r="CU417" i="2"/>
  <c r="CV417" i="2"/>
  <c r="E418" i="2"/>
  <c r="F418" i="2"/>
  <c r="G418" i="2"/>
  <c r="I418" i="2" s="1"/>
  <c r="H418" i="2"/>
  <c r="J418" i="2"/>
  <c r="L418" i="2"/>
  <c r="M418" i="2"/>
  <c r="N418" i="2"/>
  <c r="O418" i="2"/>
  <c r="Q418" i="2" s="1"/>
  <c r="R418" i="2" s="1"/>
  <c r="T418" i="2"/>
  <c r="U418" i="2"/>
  <c r="V418" i="2"/>
  <c r="W418" i="2"/>
  <c r="Y418" i="2" s="1"/>
  <c r="Z418" i="2" s="1"/>
  <c r="X418" i="2"/>
  <c r="AB418" i="2"/>
  <c r="AC418" i="2"/>
  <c r="AD418" i="2"/>
  <c r="AF418" i="2" s="1"/>
  <c r="AE418" i="2"/>
  <c r="AG418" i="2" s="1"/>
  <c r="AH418" i="2" s="1"/>
  <c r="AP418" i="2" s="1"/>
  <c r="AJ418" i="2"/>
  <c r="AK418" i="2"/>
  <c r="AO418" i="2" s="1"/>
  <c r="AL418" i="2"/>
  <c r="AM418" i="2"/>
  <c r="AR418" i="2"/>
  <c r="AS418" i="2"/>
  <c r="AT418" i="2"/>
  <c r="AU418" i="2"/>
  <c r="AW418" i="2" s="1"/>
  <c r="AZ418" i="2"/>
  <c r="BA418" i="2"/>
  <c r="BB418" i="2"/>
  <c r="BC418" i="2"/>
  <c r="BE418" i="2" s="1"/>
  <c r="BD418" i="2"/>
  <c r="BH418" i="2"/>
  <c r="BI418" i="2"/>
  <c r="BJ418" i="2"/>
  <c r="BL418" i="2" s="1"/>
  <c r="BK418" i="2"/>
  <c r="BM418" i="2" s="1"/>
  <c r="BP418" i="2"/>
  <c r="BR418" i="2"/>
  <c r="BX418" i="2"/>
  <c r="BZ418" i="2"/>
  <c r="CB418" i="2"/>
  <c r="CF418" i="2"/>
  <c r="CH418" i="2"/>
  <c r="CM418" i="2"/>
  <c r="CQ418" i="2" s="1"/>
  <c r="CO418" i="2"/>
  <c r="I419" i="2"/>
  <c r="J419" i="2"/>
  <c r="P419" i="2"/>
  <c r="Q419" i="2"/>
  <c r="X419" i="2"/>
  <c r="Y419" i="2"/>
  <c r="AF419" i="2"/>
  <c r="AG419" i="2"/>
  <c r="AN419" i="2"/>
  <c r="AO419" i="2"/>
  <c r="AV419" i="2"/>
  <c r="AW419" i="2"/>
  <c r="BD419" i="2"/>
  <c r="BE419" i="2"/>
  <c r="BL419" i="2"/>
  <c r="BM419" i="2"/>
  <c r="BS419" i="2"/>
  <c r="CA419" i="2" s="1"/>
  <c r="BT419" i="2"/>
  <c r="BU419" i="2"/>
  <c r="BY419" i="2"/>
  <c r="CB419" i="2"/>
  <c r="CJ419" i="2"/>
  <c r="CQ419" i="2"/>
  <c r="CT419" i="2"/>
  <c r="CU419" i="2"/>
  <c r="CV419" i="2"/>
  <c r="I420" i="2"/>
  <c r="J420" i="2"/>
  <c r="P420" i="2"/>
  <c r="Q420" i="2"/>
  <c r="X420" i="2"/>
  <c r="Y420" i="2"/>
  <c r="AF420" i="2"/>
  <c r="AG420" i="2"/>
  <c r="AN420" i="2"/>
  <c r="AO420" i="2"/>
  <c r="AV420" i="2"/>
  <c r="AW420" i="2"/>
  <c r="BD420" i="2"/>
  <c r="BE420" i="2"/>
  <c r="BL420" i="2"/>
  <c r="BM420" i="2"/>
  <c r="BS420" i="2"/>
  <c r="CA420" i="2" s="1"/>
  <c r="CW420" i="2" s="1"/>
  <c r="BT420" i="2"/>
  <c r="BY420" i="2"/>
  <c r="CB420" i="2"/>
  <c r="CJ420" i="2"/>
  <c r="CQ420" i="2"/>
  <c r="CT420" i="2"/>
  <c r="CU420" i="2"/>
  <c r="CV420" i="2"/>
  <c r="I421" i="2"/>
  <c r="J421" i="2"/>
  <c r="P421" i="2"/>
  <c r="Q421" i="2"/>
  <c r="R421" i="2" s="1"/>
  <c r="Z421" i="2" s="1"/>
  <c r="X421" i="2"/>
  <c r="Y421" i="2"/>
  <c r="AF421" i="2"/>
  <c r="AG421" i="2"/>
  <c r="AH421" i="2" s="1"/>
  <c r="AP421" i="2" s="1"/>
  <c r="AN421" i="2"/>
  <c r="AO421" i="2"/>
  <c r="AV421" i="2"/>
  <c r="AW421" i="2"/>
  <c r="BD421" i="2"/>
  <c r="BE421" i="2"/>
  <c r="BL421" i="2"/>
  <c r="BM421" i="2"/>
  <c r="BT421" i="2"/>
  <c r="BU421" i="2"/>
  <c r="BY421" i="2"/>
  <c r="CC421" i="2" s="1"/>
  <c r="CA421" i="2"/>
  <c r="CW421" i="2" s="1"/>
  <c r="CB421" i="2"/>
  <c r="CJ421" i="2"/>
  <c r="CQ421" i="2"/>
  <c r="CT421" i="2"/>
  <c r="CV421" i="2"/>
  <c r="I422" i="2"/>
  <c r="CX422" i="2" s="1"/>
  <c r="J422" i="2"/>
  <c r="P422" i="2"/>
  <c r="Q422" i="2"/>
  <c r="R422" i="2" s="1"/>
  <c r="X422" i="2"/>
  <c r="Y422" i="2"/>
  <c r="AF422" i="2"/>
  <c r="AG422" i="2"/>
  <c r="AN422" i="2"/>
  <c r="AO422" i="2"/>
  <c r="AV422" i="2"/>
  <c r="AW422" i="2"/>
  <c r="BD422" i="2"/>
  <c r="BE422" i="2"/>
  <c r="BL422" i="2"/>
  <c r="BM422" i="2"/>
  <c r="BS422" i="2"/>
  <c r="BT422" i="2"/>
  <c r="BU422" i="2"/>
  <c r="BY422" i="2"/>
  <c r="CA422" i="2"/>
  <c r="CW422" i="2" s="1"/>
  <c r="CB422" i="2"/>
  <c r="CC422" i="2"/>
  <c r="CJ422" i="2"/>
  <c r="CQ422" i="2"/>
  <c r="CT422" i="2"/>
  <c r="CU422" i="2"/>
  <c r="CV422" i="2"/>
  <c r="I423" i="2"/>
  <c r="J423" i="2"/>
  <c r="R423" i="2" s="1"/>
  <c r="P423" i="2"/>
  <c r="Q423" i="2"/>
  <c r="X423" i="2"/>
  <c r="Y423" i="2"/>
  <c r="AF423" i="2"/>
  <c r="AG423" i="2"/>
  <c r="AN423" i="2"/>
  <c r="AO423" i="2"/>
  <c r="AV423" i="2"/>
  <c r="AW423" i="2"/>
  <c r="BD423" i="2"/>
  <c r="BE423" i="2"/>
  <c r="BL423" i="2"/>
  <c r="BM423" i="2"/>
  <c r="BS423" i="2"/>
  <c r="BU423" i="2" s="1"/>
  <c r="BT423" i="2"/>
  <c r="BY423" i="2"/>
  <c r="CB423" i="2"/>
  <c r="CJ423" i="2"/>
  <c r="CQ423" i="2"/>
  <c r="CT423" i="2"/>
  <c r="CV423" i="2"/>
  <c r="CX423" i="2"/>
  <c r="I424" i="2"/>
  <c r="J424" i="2"/>
  <c r="P424" i="2"/>
  <c r="Q424" i="2"/>
  <c r="R424" i="2" s="1"/>
  <c r="X424" i="2"/>
  <c r="Y424" i="2"/>
  <c r="AF424" i="2"/>
  <c r="CX424" i="2" s="1"/>
  <c r="AG424" i="2"/>
  <c r="AN424" i="2"/>
  <c r="AO424" i="2"/>
  <c r="AV424" i="2"/>
  <c r="AW424" i="2"/>
  <c r="BD424" i="2"/>
  <c r="BE424" i="2"/>
  <c r="BL424" i="2"/>
  <c r="BM424" i="2"/>
  <c r="BS424" i="2"/>
  <c r="BU424" i="2" s="1"/>
  <c r="BT424" i="2"/>
  <c r="BY424" i="2"/>
  <c r="CC424" i="2" s="1"/>
  <c r="CA424" i="2"/>
  <c r="CW424" i="2" s="1"/>
  <c r="CB424" i="2"/>
  <c r="CJ424" i="2"/>
  <c r="CQ424" i="2"/>
  <c r="CT424" i="2"/>
  <c r="CV424" i="2"/>
  <c r="I425" i="2"/>
  <c r="J425" i="2"/>
  <c r="P425" i="2"/>
  <c r="CX425" i="2" s="1"/>
  <c r="Q425" i="2"/>
  <c r="R425" i="2" s="1"/>
  <c r="X425" i="2"/>
  <c r="Y425" i="2"/>
  <c r="AF425" i="2"/>
  <c r="AG425" i="2"/>
  <c r="AN425" i="2"/>
  <c r="AO425" i="2"/>
  <c r="AV425" i="2"/>
  <c r="AW425" i="2"/>
  <c r="BD425" i="2"/>
  <c r="BE425" i="2"/>
  <c r="BL425" i="2"/>
  <c r="BM425" i="2"/>
  <c r="BS425" i="2"/>
  <c r="BU425" i="2" s="1"/>
  <c r="BT425" i="2"/>
  <c r="BY425" i="2"/>
  <c r="CB425" i="2"/>
  <c r="CJ425" i="2"/>
  <c r="CQ425" i="2"/>
  <c r="CT425" i="2"/>
  <c r="CU425" i="2"/>
  <c r="CV425" i="2"/>
  <c r="I426" i="2"/>
  <c r="J426" i="2"/>
  <c r="R426" i="2" s="1"/>
  <c r="P426" i="2"/>
  <c r="CX426" i="2" s="1"/>
  <c r="Q426" i="2"/>
  <c r="X426" i="2"/>
  <c r="Y426" i="2"/>
  <c r="AF426" i="2"/>
  <c r="AG426" i="2"/>
  <c r="AN426" i="2"/>
  <c r="AO426" i="2"/>
  <c r="AV426" i="2"/>
  <c r="AW426" i="2"/>
  <c r="BD426" i="2"/>
  <c r="BE426" i="2"/>
  <c r="BL426" i="2"/>
  <c r="BM426" i="2"/>
  <c r="BS426" i="2"/>
  <c r="BU426" i="2" s="1"/>
  <c r="BT426" i="2"/>
  <c r="BY426" i="2"/>
  <c r="CB426" i="2"/>
  <c r="CJ426" i="2"/>
  <c r="CQ426" i="2"/>
  <c r="CT426" i="2"/>
  <c r="CU426" i="2"/>
  <c r="CV426" i="2"/>
  <c r="I427" i="2"/>
  <c r="J427" i="2"/>
  <c r="P427" i="2"/>
  <c r="Q427" i="2"/>
  <c r="R427" i="2"/>
  <c r="X427" i="2"/>
  <c r="Y427" i="2"/>
  <c r="AF427" i="2"/>
  <c r="AG427" i="2"/>
  <c r="AN427" i="2"/>
  <c r="AO427" i="2"/>
  <c r="AV427" i="2"/>
  <c r="AW427" i="2"/>
  <c r="BD427" i="2"/>
  <c r="BE427" i="2"/>
  <c r="BL427" i="2"/>
  <c r="BM427" i="2"/>
  <c r="BS427" i="2"/>
  <c r="BU427" i="2" s="1"/>
  <c r="BT427" i="2"/>
  <c r="BY427" i="2"/>
  <c r="CC427" i="2" s="1"/>
  <c r="CA427" i="2"/>
  <c r="CB427" i="2"/>
  <c r="CJ427" i="2"/>
  <c r="CQ427" i="2"/>
  <c r="CT427" i="2"/>
  <c r="CV427" i="2"/>
  <c r="CX427" i="2"/>
  <c r="CW390" i="2" l="1"/>
  <c r="CC390" i="2"/>
  <c r="Z426" i="2"/>
  <c r="AH426" i="2" s="1"/>
  <c r="AP423" i="2"/>
  <c r="AX423" i="2" s="1"/>
  <c r="BF423" i="2" s="1"/>
  <c r="BN423" i="2" s="1"/>
  <c r="BV423" i="2" s="1"/>
  <c r="Z423" i="2"/>
  <c r="AH423" i="2" s="1"/>
  <c r="BY418" i="2"/>
  <c r="AH419" i="2"/>
  <c r="AP419" i="2" s="1"/>
  <c r="AX419" i="2" s="1"/>
  <c r="BF419" i="2" s="1"/>
  <c r="BN419" i="2" s="1"/>
  <c r="BV419" i="2" s="1"/>
  <c r="R419" i="2"/>
  <c r="Z419" i="2" s="1"/>
  <c r="CJ418" i="2"/>
  <c r="BS418" i="2"/>
  <c r="BU418" i="2" s="1"/>
  <c r="AN418" i="2"/>
  <c r="AH416" i="2"/>
  <c r="AP416" i="2" s="1"/>
  <c r="AX416" i="2" s="1"/>
  <c r="BF416" i="2" s="1"/>
  <c r="BN416" i="2" s="1"/>
  <c r="BV416" i="2" s="1"/>
  <c r="R416" i="2"/>
  <c r="Z416" i="2" s="1"/>
  <c r="R414" i="2"/>
  <c r="Z414" i="2" s="1"/>
  <c r="AH414" i="2" s="1"/>
  <c r="AP414" i="2" s="1"/>
  <c r="AX414" i="2" s="1"/>
  <c r="BF414" i="2" s="1"/>
  <c r="BN414" i="2" s="1"/>
  <c r="BV414" i="2" s="1"/>
  <c r="AH412" i="2"/>
  <c r="AP412" i="2" s="1"/>
  <c r="AX412" i="2" s="1"/>
  <c r="BF412" i="2" s="1"/>
  <c r="BN412" i="2" s="1"/>
  <c r="BV412" i="2" s="1"/>
  <c r="R412" i="2"/>
  <c r="Z412" i="2" s="1"/>
  <c r="R410" i="2"/>
  <c r="Z410" i="2" s="1"/>
  <c r="AH410" i="2" s="1"/>
  <c r="AP410" i="2" s="1"/>
  <c r="AX410" i="2" s="1"/>
  <c r="BF410" i="2" s="1"/>
  <c r="BN410" i="2" s="1"/>
  <c r="BV410" i="2" s="1"/>
  <c r="CO406" i="2"/>
  <c r="BT408" i="2"/>
  <c r="BM408" i="2"/>
  <c r="BE408" i="2"/>
  <c r="AT406" i="2"/>
  <c r="AO408" i="2"/>
  <c r="AG408" i="2"/>
  <c r="Y408" i="2"/>
  <c r="CW401" i="2"/>
  <c r="CJ399" i="2"/>
  <c r="BT399" i="2"/>
  <c r="AO399" i="2"/>
  <c r="P399" i="2"/>
  <c r="CW398" i="2"/>
  <c r="R398" i="2"/>
  <c r="CW397" i="2"/>
  <c r="R397" i="2"/>
  <c r="CW393" i="2"/>
  <c r="CW389" i="2"/>
  <c r="CR388" i="2"/>
  <c r="CB388" i="2"/>
  <c r="R389" i="2"/>
  <c r="AD372" i="2"/>
  <c r="CA385" i="2"/>
  <c r="CC385" i="2" s="1"/>
  <c r="R385" i="2"/>
  <c r="AO381" i="2"/>
  <c r="CB381" i="2"/>
  <c r="CB372" i="2" s="1"/>
  <c r="BK372" i="2"/>
  <c r="BC372" i="2"/>
  <c r="AU372" i="2"/>
  <c r="AE372" i="2"/>
  <c r="W372" i="2"/>
  <c r="R378" i="2"/>
  <c r="CX377" i="2"/>
  <c r="CU375" i="2"/>
  <c r="F372" i="2"/>
  <c r="R370" i="2"/>
  <c r="CX420" i="2"/>
  <c r="CX417" i="2"/>
  <c r="CX415" i="2"/>
  <c r="CX413" i="2"/>
  <c r="CX411" i="2"/>
  <c r="BS408" i="2"/>
  <c r="CX409" i="2"/>
  <c r="BR406" i="2"/>
  <c r="BC406" i="2"/>
  <c r="AL406" i="2"/>
  <c r="W406" i="2"/>
  <c r="Z408" i="2"/>
  <c r="CX398" i="2"/>
  <c r="CX397" i="2"/>
  <c r="R394" i="2"/>
  <c r="Z394" i="2" s="1"/>
  <c r="AH394" i="2" s="1"/>
  <c r="AP394" i="2" s="1"/>
  <c r="AX394" i="2" s="1"/>
  <c r="BF394" i="2" s="1"/>
  <c r="BN394" i="2" s="1"/>
  <c r="BV394" i="2" s="1"/>
  <c r="CD394" i="2" s="1"/>
  <c r="CQ391" i="2"/>
  <c r="CA388" i="2"/>
  <c r="BL388" i="2"/>
  <c r="AV388" i="2"/>
  <c r="AF388" i="2"/>
  <c r="I381" i="2"/>
  <c r="BJ372" i="2"/>
  <c r="CX378" i="2"/>
  <c r="CX370" i="2"/>
  <c r="AX363" i="2"/>
  <c r="BF363" i="2" s="1"/>
  <c r="BN363" i="2" s="1"/>
  <c r="BV363" i="2" s="1"/>
  <c r="CD363" i="2" s="1"/>
  <c r="CT357" i="2"/>
  <c r="CK335" i="2"/>
  <c r="CK333" i="2" s="1"/>
  <c r="BT335" i="2"/>
  <c r="BT333" i="2" s="1"/>
  <c r="BD335" i="2"/>
  <c r="AN335" i="2"/>
  <c r="X335" i="2"/>
  <c r="CC322" i="2"/>
  <c r="CW322" i="2"/>
  <c r="CC275" i="2"/>
  <c r="CW275" i="2"/>
  <c r="Z425" i="2"/>
  <c r="AH425" i="2" s="1"/>
  <c r="AP425" i="2" s="1"/>
  <c r="AX425" i="2" s="1"/>
  <c r="BF425" i="2" s="1"/>
  <c r="BN425" i="2" s="1"/>
  <c r="BV425" i="2" s="1"/>
  <c r="CD425" i="2" s="1"/>
  <c r="CX421" i="2"/>
  <c r="CA426" i="2"/>
  <c r="CC426" i="2" s="1"/>
  <c r="CU424" i="2"/>
  <c r="Z424" i="2"/>
  <c r="AH424" i="2" s="1"/>
  <c r="AP424" i="2" s="1"/>
  <c r="AX424" i="2" s="1"/>
  <c r="BF424" i="2" s="1"/>
  <c r="BN424" i="2" s="1"/>
  <c r="BV424" i="2" s="1"/>
  <c r="CD424" i="2" s="1"/>
  <c r="Z422" i="2"/>
  <c r="AH422" i="2" s="1"/>
  <c r="AP422" i="2" s="1"/>
  <c r="AX422" i="2" s="1"/>
  <c r="BF422" i="2" s="1"/>
  <c r="BN422" i="2" s="1"/>
  <c r="BV422" i="2" s="1"/>
  <c r="CD422" i="2" s="1"/>
  <c r="CU421" i="2"/>
  <c r="CY421" i="2"/>
  <c r="CC420" i="2"/>
  <c r="AH420" i="2"/>
  <c r="AP420" i="2" s="1"/>
  <c r="AX420" i="2" s="1"/>
  <c r="BF420" i="2" s="1"/>
  <c r="BN420" i="2" s="1"/>
  <c r="R420" i="2"/>
  <c r="Z420" i="2" s="1"/>
  <c r="BT418" i="2"/>
  <c r="CC417" i="2"/>
  <c r="CC415" i="2"/>
  <c r="CC413" i="2"/>
  <c r="CC411" i="2"/>
  <c r="CA409" i="2"/>
  <c r="CW409" i="2" s="1"/>
  <c r="CT408" i="2"/>
  <c r="CJ408" i="2"/>
  <c r="BZ406" i="2"/>
  <c r="M406" i="2"/>
  <c r="CQ399" i="2"/>
  <c r="CB399" i="2"/>
  <c r="CX396" i="2"/>
  <c r="BD391" i="2"/>
  <c r="AN391" i="2"/>
  <c r="X391" i="2"/>
  <c r="CY390" i="2"/>
  <c r="AO388" i="2"/>
  <c r="AC372" i="2"/>
  <c r="BI333" i="2"/>
  <c r="AS333" i="2"/>
  <c r="AC333" i="2"/>
  <c r="CC323" i="2"/>
  <c r="CY323" i="2" s="1"/>
  <c r="CW323" i="2"/>
  <c r="CX268" i="2"/>
  <c r="CA423" i="2"/>
  <c r="CW423" i="2" s="1"/>
  <c r="CU427" i="2"/>
  <c r="Z427" i="2"/>
  <c r="AH427" i="2" s="1"/>
  <c r="CA425" i="2"/>
  <c r="CC425" i="2" s="1"/>
  <c r="CU423" i="2"/>
  <c r="BU420" i="2"/>
  <c r="CX419" i="2"/>
  <c r="AV418" i="2"/>
  <c r="CV418" i="2"/>
  <c r="P418" i="2"/>
  <c r="CT418" i="2"/>
  <c r="BU417" i="2"/>
  <c r="BV417" i="2" s="1"/>
  <c r="CX416" i="2"/>
  <c r="BU415" i="2"/>
  <c r="BV415" i="2" s="1"/>
  <c r="CX414" i="2"/>
  <c r="BU413" i="2"/>
  <c r="BV413" i="2" s="1"/>
  <c r="CX412" i="2"/>
  <c r="BU411" i="2"/>
  <c r="BV411" i="2" s="1"/>
  <c r="CX410" i="2"/>
  <c r="BU409" i="2"/>
  <c r="CQ408" i="2"/>
  <c r="CH406" i="2"/>
  <c r="AU406" i="2"/>
  <c r="AN408" i="2"/>
  <c r="N406" i="2"/>
  <c r="I408" i="2"/>
  <c r="BL399" i="2"/>
  <c r="AF399" i="2"/>
  <c r="Q399" i="2"/>
  <c r="CX395" i="2"/>
  <c r="CJ391" i="2"/>
  <c r="CJ388" i="2"/>
  <c r="I388" i="2"/>
  <c r="CX385" i="2"/>
  <c r="CA382" i="2"/>
  <c r="CA381" i="2" s="1"/>
  <c r="CX382" i="2"/>
  <c r="R377" i="2"/>
  <c r="CX376" i="2"/>
  <c r="CT369" i="2"/>
  <c r="CU363" i="2"/>
  <c r="CF333" i="2"/>
  <c r="BP333" i="2"/>
  <c r="AZ333" i="2"/>
  <c r="AJ333" i="2"/>
  <c r="M335" i="2"/>
  <c r="M333" i="2" s="1"/>
  <c r="F335" i="2"/>
  <c r="CC270" i="2"/>
  <c r="CW270" i="2"/>
  <c r="CX357" i="2"/>
  <c r="CU353" i="2"/>
  <c r="CU347" i="2"/>
  <c r="CU339" i="2"/>
  <c r="CX339" i="2"/>
  <c r="R330" i="2"/>
  <c r="Z330" i="2" s="1"/>
  <c r="AH330" i="2" s="1"/>
  <c r="BE328" i="2"/>
  <c r="AF328" i="2"/>
  <c r="CA327" i="2"/>
  <c r="AW326" i="2"/>
  <c r="AH324" i="2"/>
  <c r="AP324" i="2" s="1"/>
  <c r="AX324" i="2" s="1"/>
  <c r="BF324" i="2" s="1"/>
  <c r="BN324" i="2" s="1"/>
  <c r="R324" i="2"/>
  <c r="Z324" i="2" s="1"/>
  <c r="BS318" i="2"/>
  <c r="CW318" i="2" s="1"/>
  <c r="AG318" i="2"/>
  <c r="Y318" i="2"/>
  <c r="AP317" i="2"/>
  <c r="AX317" i="2" s="1"/>
  <c r="BF317" i="2" s="1"/>
  <c r="BN317" i="2" s="1"/>
  <c r="BV317" i="2" s="1"/>
  <c r="CD317" i="2" s="1"/>
  <c r="Z317" i="2"/>
  <c r="AH317" i="2" s="1"/>
  <c r="CX316" i="2"/>
  <c r="BU315" i="2"/>
  <c r="CQ313" i="2"/>
  <c r="CA314" i="2"/>
  <c r="CC314" i="2" s="1"/>
  <c r="AF313" i="2"/>
  <c r="CJ308" i="2"/>
  <c r="BD308" i="2"/>
  <c r="AN308" i="2"/>
  <c r="X308" i="2"/>
  <c r="I308" i="2"/>
  <c r="CW307" i="2"/>
  <c r="AP307" i="2"/>
  <c r="AX307" i="2" s="1"/>
  <c r="BF307" i="2" s="1"/>
  <c r="BN307" i="2" s="1"/>
  <c r="BV307" i="2" s="1"/>
  <c r="CD307" i="2" s="1"/>
  <c r="Z307" i="2"/>
  <c r="AH307" i="2" s="1"/>
  <c r="AH306" i="2"/>
  <c r="R306" i="2"/>
  <c r="Z306" i="2" s="1"/>
  <c r="CW304" i="2"/>
  <c r="CK303" i="2"/>
  <c r="BT303" i="2"/>
  <c r="J304" i="2"/>
  <c r="CK295" i="2"/>
  <c r="CK294" i="2" s="1"/>
  <c r="BE295" i="2"/>
  <c r="Y295" i="2"/>
  <c r="BK294" i="2"/>
  <c r="AS294" i="2"/>
  <c r="AE294" i="2"/>
  <c r="M294" i="2"/>
  <c r="CY291" i="2"/>
  <c r="CW289" i="2"/>
  <c r="CR288" i="2"/>
  <c r="CC288" i="2"/>
  <c r="BM288" i="2"/>
  <c r="AG288" i="2"/>
  <c r="CX289" i="2"/>
  <c r="CU288" i="2"/>
  <c r="CX287" i="2"/>
  <c r="AH286" i="2"/>
  <c r="AP286" i="2" s="1"/>
  <c r="AX286" i="2" s="1"/>
  <c r="BF286" i="2" s="1"/>
  <c r="BN286" i="2" s="1"/>
  <c r="BV286" i="2" s="1"/>
  <c r="CD286" i="2" s="1"/>
  <c r="R286" i="2"/>
  <c r="Z286" i="2" s="1"/>
  <c r="CQ284" i="2"/>
  <c r="CB284" i="2"/>
  <c r="BL284" i="2"/>
  <c r="AF284" i="2"/>
  <c r="Z282" i="2"/>
  <c r="AH282" i="2" s="1"/>
  <c r="AP282" i="2" s="1"/>
  <c r="CR279" i="2"/>
  <c r="CC279" i="2"/>
  <c r="AN279" i="2"/>
  <c r="I279" i="2"/>
  <c r="CH278" i="2"/>
  <c r="BY278" i="2"/>
  <c r="BP278" i="2"/>
  <c r="BI278" i="2"/>
  <c r="BB278" i="2"/>
  <c r="CU279" i="2"/>
  <c r="R275" i="2"/>
  <c r="Y273" i="2"/>
  <c r="Z272" i="2"/>
  <c r="AH272" i="2" s="1"/>
  <c r="AP272" i="2" s="1"/>
  <c r="R269" i="2"/>
  <c r="Z269" i="2" s="1"/>
  <c r="AH269" i="2" s="1"/>
  <c r="AP269" i="2" s="1"/>
  <c r="AX269" i="2" s="1"/>
  <c r="BF269" i="2" s="1"/>
  <c r="BN269" i="2" s="1"/>
  <c r="BV269" i="2" s="1"/>
  <c r="CD269" i="2" s="1"/>
  <c r="CV268" i="2"/>
  <c r="BM268" i="2"/>
  <c r="X268" i="2"/>
  <c r="AP267" i="2"/>
  <c r="CY261" i="2"/>
  <c r="CC252" i="2"/>
  <c r="CW252" i="2"/>
  <c r="CY252" i="2" s="1"/>
  <c r="CW231" i="2"/>
  <c r="CC231" i="2"/>
  <c r="BX335" i="2"/>
  <c r="BX333" i="2" s="1"/>
  <c r="BH335" i="2"/>
  <c r="BH333" i="2" s="1"/>
  <c r="AR335" i="2"/>
  <c r="AR333" i="2" s="1"/>
  <c r="AB335" i="2"/>
  <c r="AB333" i="2" s="1"/>
  <c r="AH331" i="2"/>
  <c r="CX330" i="2"/>
  <c r="CX329" i="2"/>
  <c r="AP329" i="2"/>
  <c r="AX329" i="2" s="1"/>
  <c r="BF329" i="2" s="1"/>
  <c r="BN329" i="2" s="1"/>
  <c r="CU328" i="2"/>
  <c r="BM328" i="2"/>
  <c r="BM326" i="2" s="1"/>
  <c r="AF326" i="2"/>
  <c r="CY322" i="2"/>
  <c r="CW321" i="2"/>
  <c r="CA318" i="2"/>
  <c r="CC318" i="2" s="1"/>
  <c r="BN319" i="2"/>
  <c r="AX319" i="2"/>
  <c r="BF319" i="2" s="1"/>
  <c r="CV318" i="2"/>
  <c r="CJ318" i="2"/>
  <c r="CW317" i="2"/>
  <c r="CW315" i="2"/>
  <c r="CK313" i="2"/>
  <c r="CX309" i="2"/>
  <c r="CX308" i="2" s="1"/>
  <c r="CR308" i="2"/>
  <c r="CB308" i="2"/>
  <c r="AW308" i="2"/>
  <c r="AH309" i="2"/>
  <c r="CV308" i="2"/>
  <c r="R305" i="2"/>
  <c r="Z305" i="2" s="1"/>
  <c r="AH305" i="2" s="1"/>
  <c r="AP305" i="2" s="1"/>
  <c r="AX305" i="2" s="1"/>
  <c r="BF305" i="2" s="1"/>
  <c r="BN305" i="2" s="1"/>
  <c r="BV305" i="2" s="1"/>
  <c r="CD305" i="2" s="1"/>
  <c r="BU304" i="2"/>
  <c r="BE303" i="2"/>
  <c r="AO303" i="2"/>
  <c r="Y303" i="2"/>
  <c r="Z301" i="2"/>
  <c r="AH301" i="2" s="1"/>
  <c r="CY296" i="2"/>
  <c r="R296" i="2"/>
  <c r="BC294" i="2"/>
  <c r="AK294" i="2"/>
  <c r="W294" i="2"/>
  <c r="CX292" i="2"/>
  <c r="CT288" i="2"/>
  <c r="CK284" i="2"/>
  <c r="BT284" i="2"/>
  <c r="AO284" i="2"/>
  <c r="J284" i="2"/>
  <c r="BC278" i="2"/>
  <c r="CV284" i="2"/>
  <c r="CQ279" i="2"/>
  <c r="CB279" i="2"/>
  <c r="AW279" i="2"/>
  <c r="Q279" i="2"/>
  <c r="CF278" i="2"/>
  <c r="BX278" i="2"/>
  <c r="BA278" i="2"/>
  <c r="BS279" i="2"/>
  <c r="CT268" i="2"/>
  <c r="AF268" i="2"/>
  <c r="Y261" i="2"/>
  <c r="Z353" i="2"/>
  <c r="AH353" i="2" s="1"/>
  <c r="AP353" i="2" s="1"/>
  <c r="AX353" i="2" s="1"/>
  <c r="BF353" i="2" s="1"/>
  <c r="BN353" i="2" s="1"/>
  <c r="BV353" i="2" s="1"/>
  <c r="CD353" i="2" s="1"/>
  <c r="CY353" i="2"/>
  <c r="R344" i="2"/>
  <c r="CQ335" i="2"/>
  <c r="BY335" i="2"/>
  <c r="R336" i="2"/>
  <c r="AP330" i="2"/>
  <c r="CK326" i="2"/>
  <c r="Z323" i="2"/>
  <c r="AH323" i="2" s="1"/>
  <c r="AP323" i="2" s="1"/>
  <c r="AX323" i="2" s="1"/>
  <c r="BF323" i="2" s="1"/>
  <c r="BN323" i="2" s="1"/>
  <c r="BV323" i="2" s="1"/>
  <c r="CD323" i="2" s="1"/>
  <c r="CX318" i="2"/>
  <c r="BV319" i="2"/>
  <c r="CX317" i="2"/>
  <c r="CY316" i="2"/>
  <c r="Z316" i="2"/>
  <c r="CX315" i="2"/>
  <c r="CJ313" i="2"/>
  <c r="AN313" i="2"/>
  <c r="Q308" i="2"/>
  <c r="AP306" i="2"/>
  <c r="BQ303" i="2"/>
  <c r="BD303" i="2"/>
  <c r="AN303" i="2"/>
  <c r="X303" i="2"/>
  <c r="G303" i="2"/>
  <c r="Z300" i="2"/>
  <c r="AH300" i="2" s="1"/>
  <c r="CX294" i="2"/>
  <c r="BI294" i="2"/>
  <c r="AC294" i="2"/>
  <c r="AH291" i="2"/>
  <c r="CX291" i="2"/>
  <c r="CK288" i="2"/>
  <c r="BT288" i="2"/>
  <c r="BE288" i="2"/>
  <c r="CY289" i="2"/>
  <c r="Y288" i="2"/>
  <c r="P288" i="2"/>
  <c r="BS288" i="2"/>
  <c r="CX285" i="2"/>
  <c r="CW284" i="2"/>
  <c r="CW282" i="2"/>
  <c r="CK279" i="2"/>
  <c r="BL279" i="2"/>
  <c r="AV279" i="2"/>
  <c r="AF279" i="2"/>
  <c r="P279" i="2"/>
  <c r="CO278" i="2"/>
  <c r="CA278" i="2"/>
  <c r="BR278" i="2"/>
  <c r="BK278" i="2"/>
  <c r="AZ278" i="2"/>
  <c r="AR278" i="2"/>
  <c r="AH276" i="2"/>
  <c r="AP276" i="2" s="1"/>
  <c r="AX276" i="2" s="1"/>
  <c r="BF276" i="2" s="1"/>
  <c r="BN276" i="2" s="1"/>
  <c r="CA273" i="2"/>
  <c r="J273" i="2"/>
  <c r="R273" i="2" s="1"/>
  <c r="CA272" i="2"/>
  <c r="AX271" i="2"/>
  <c r="BF271" i="2" s="1"/>
  <c r="BN271" i="2" s="1"/>
  <c r="BV271" i="2" s="1"/>
  <c r="CD271" i="2" s="1"/>
  <c r="AH271" i="2"/>
  <c r="AP271" i="2" s="1"/>
  <c r="BU263" i="2"/>
  <c r="CW263" i="2"/>
  <c r="CY263" i="2" s="1"/>
  <c r="CC232" i="2"/>
  <c r="CW232" i="2"/>
  <c r="CY232" i="2" s="1"/>
  <c r="AH347" i="2"/>
  <c r="CB335" i="2"/>
  <c r="CB333" i="2" s="1"/>
  <c r="BL335" i="2"/>
  <c r="BL333" i="2" s="1"/>
  <c r="AV335" i="2"/>
  <c r="AV333" i="2" s="1"/>
  <c r="AF335" i="2"/>
  <c r="AF333" i="2" s="1"/>
  <c r="AG328" i="2"/>
  <c r="AG326" i="2" s="1"/>
  <c r="Z328" i="2"/>
  <c r="AH328" i="2" s="1"/>
  <c r="CW327" i="2"/>
  <c r="CW324" i="2"/>
  <c r="CW319" i="2"/>
  <c r="CC319" i="2"/>
  <c r="CY319" i="2" s="1"/>
  <c r="CB318" i="2"/>
  <c r="BT318" i="2"/>
  <c r="BT313" i="2" s="1"/>
  <c r="CW316" i="2"/>
  <c r="BM313" i="2"/>
  <c r="CW314" i="2"/>
  <c r="CR313" i="2"/>
  <c r="CB313" i="2"/>
  <c r="AG313" i="2"/>
  <c r="CA311" i="2"/>
  <c r="CA310" i="2"/>
  <c r="CC310" i="2" s="1"/>
  <c r="J308" i="2"/>
  <c r="CT308" i="2"/>
  <c r="P303" i="2"/>
  <c r="Z299" i="2"/>
  <c r="AH299" i="2" s="1"/>
  <c r="AP299" i="2" s="1"/>
  <c r="AX299" i="2" s="1"/>
  <c r="BF299" i="2" s="1"/>
  <c r="BN299" i="2" s="1"/>
  <c r="BV299" i="2" s="1"/>
  <c r="CD299" i="2" s="1"/>
  <c r="BE298" i="2"/>
  <c r="AO298" i="2"/>
  <c r="Y298" i="2"/>
  <c r="CR295" i="2"/>
  <c r="CR294" i="2" s="1"/>
  <c r="BM295" i="2"/>
  <c r="AG295" i="2"/>
  <c r="J294" i="2"/>
  <c r="CT295" i="2"/>
  <c r="CA294" i="2"/>
  <c r="BA294" i="2"/>
  <c r="AM294" i="2"/>
  <c r="U294" i="2"/>
  <c r="H294" i="2"/>
  <c r="CY292" i="2"/>
  <c r="Q288" i="2"/>
  <c r="CW290" i="2"/>
  <c r="CX290" i="2"/>
  <c r="BD288" i="2"/>
  <c r="X288" i="2"/>
  <c r="J288" i="2"/>
  <c r="CX286" i="2"/>
  <c r="CR284" i="2"/>
  <c r="CC284" i="2"/>
  <c r="BM284" i="2"/>
  <c r="AW284" i="2"/>
  <c r="AG284" i="2"/>
  <c r="Q284" i="2"/>
  <c r="BH278" i="2"/>
  <c r="AT278" i="2"/>
  <c r="CT284" i="2"/>
  <c r="CW281" i="2"/>
  <c r="R281" i="2"/>
  <c r="Z281" i="2" s="1"/>
  <c r="AH281" i="2" s="1"/>
  <c r="AP281" i="2" s="1"/>
  <c r="AX281" i="2" s="1"/>
  <c r="BF281" i="2" s="1"/>
  <c r="BN281" i="2" s="1"/>
  <c r="BV281" i="2" s="1"/>
  <c r="CD281" i="2" s="1"/>
  <c r="CX280" i="2"/>
  <c r="CX279" i="2" s="1"/>
  <c r="CJ279" i="2"/>
  <c r="BT279" i="2"/>
  <c r="BE279" i="2"/>
  <c r="AO279" i="2"/>
  <c r="Y279" i="2"/>
  <c r="CM278" i="2"/>
  <c r="BJ278" i="2"/>
  <c r="AU278" i="2"/>
  <c r="CA276" i="2"/>
  <c r="CT273" i="2"/>
  <c r="AO273" i="2"/>
  <c r="CA271" i="2"/>
  <c r="CC271" i="2" s="1"/>
  <c r="CA267" i="2"/>
  <c r="CC267" i="2" s="1"/>
  <c r="CW266" i="2"/>
  <c r="CY266" i="2" s="1"/>
  <c r="AH266" i="2"/>
  <c r="AP266" i="2"/>
  <c r="AX266" i="2" s="1"/>
  <c r="BF266" i="2" s="1"/>
  <c r="BN266" i="2" s="1"/>
  <c r="R265" i="2"/>
  <c r="R264" i="2"/>
  <c r="Z264" i="2" s="1"/>
  <c r="AH264" i="2" s="1"/>
  <c r="Q261" i="2"/>
  <c r="R261" i="2" s="1"/>
  <c r="CT261" i="2"/>
  <c r="AH260" i="2"/>
  <c r="AP260" i="2" s="1"/>
  <c r="AX260" i="2" s="1"/>
  <c r="BF260" i="2" s="1"/>
  <c r="BN260" i="2" s="1"/>
  <c r="BV260" i="2" s="1"/>
  <c r="CD260" i="2" s="1"/>
  <c r="R260" i="2"/>
  <c r="Z260" i="2" s="1"/>
  <c r="I258" i="2"/>
  <c r="Z257" i="2"/>
  <c r="AH257" i="2" s="1"/>
  <c r="AP257" i="2" s="1"/>
  <c r="CR255" i="2"/>
  <c r="CR254" i="2" s="1"/>
  <c r="BM255" i="2"/>
  <c r="AG255" i="2"/>
  <c r="Q255" i="2"/>
  <c r="CM254" i="2"/>
  <c r="CQ254" i="2" s="1"/>
  <c r="BZ254" i="2"/>
  <c r="BQ254" i="2"/>
  <c r="BI254" i="2"/>
  <c r="AZ254" i="2"/>
  <c r="BD254" i="2" s="1"/>
  <c r="AR254" i="2"/>
  <c r="AV254" i="2" s="1"/>
  <c r="W254" i="2"/>
  <c r="O254" i="2"/>
  <c r="F254" i="2"/>
  <c r="Z253" i="2"/>
  <c r="R253" i="2"/>
  <c r="R252" i="2"/>
  <c r="CR249" i="2"/>
  <c r="BM249" i="2"/>
  <c r="AG249" i="2"/>
  <c r="R250" i="2"/>
  <c r="Z250" i="2" s="1"/>
  <c r="AP247" i="2"/>
  <c r="AX247" i="2" s="1"/>
  <c r="BF247" i="2" s="1"/>
  <c r="BN247" i="2" s="1"/>
  <c r="BV247" i="2" s="1"/>
  <c r="Z247" i="2"/>
  <c r="AH247" i="2" s="1"/>
  <c r="CW246" i="2"/>
  <c r="CY246" i="2" s="1"/>
  <c r="Z245" i="2"/>
  <c r="AH245" i="2" s="1"/>
  <c r="AP245" i="2" s="1"/>
  <c r="AX245" i="2" s="1"/>
  <c r="BF245" i="2" s="1"/>
  <c r="BN245" i="2" s="1"/>
  <c r="BV245" i="2" s="1"/>
  <c r="CD245" i="2" s="1"/>
  <c r="CW244" i="2"/>
  <c r="CY244" i="2" s="1"/>
  <c r="CX241" i="2"/>
  <c r="CX240" i="2"/>
  <c r="CQ238" i="2"/>
  <c r="CA239" i="2"/>
  <c r="BL238" i="2"/>
  <c r="AV238" i="2"/>
  <c r="AF238" i="2"/>
  <c r="Q238" i="2"/>
  <c r="CW235" i="2"/>
  <c r="CY235" i="2" s="1"/>
  <c r="R235" i="2"/>
  <c r="R234" i="2"/>
  <c r="R233" i="2"/>
  <c r="Z233" i="2" s="1"/>
  <c r="AH233" i="2" s="1"/>
  <c r="AP233" i="2" s="1"/>
  <c r="AX233" i="2" s="1"/>
  <c r="BF233" i="2" s="1"/>
  <c r="BN233" i="2" s="1"/>
  <c r="BV233" i="2" s="1"/>
  <c r="BU232" i="2"/>
  <c r="CX231" i="2"/>
  <c r="CR229" i="2"/>
  <c r="CR228" i="2" s="1"/>
  <c r="CB229" i="2"/>
  <c r="CB228" i="2" s="1"/>
  <c r="BL229" i="2"/>
  <c r="BL228" i="2" s="1"/>
  <c r="AW229" i="2"/>
  <c r="AG229" i="2"/>
  <c r="CO227" i="2"/>
  <c r="CV229" i="2"/>
  <c r="BQ227" i="2"/>
  <c r="CY221" i="2"/>
  <c r="CY218" i="2"/>
  <c r="CY216" i="2"/>
  <c r="BT127" i="2"/>
  <c r="BY254" i="2"/>
  <c r="BP254" i="2"/>
  <c r="BT254" i="2" s="1"/>
  <c r="BH254" i="2"/>
  <c r="BL254" i="2" s="1"/>
  <c r="AM254" i="2"/>
  <c r="AE254" i="2"/>
  <c r="U254" i="2"/>
  <c r="M254" i="2"/>
  <c r="E254" i="2"/>
  <c r="AP241" i="2"/>
  <c r="CK238" i="2"/>
  <c r="BE238" i="2"/>
  <c r="AO238" i="2"/>
  <c r="Y238" i="2"/>
  <c r="Z232" i="2"/>
  <c r="AH232" i="2" s="1"/>
  <c r="AP232" i="2" s="1"/>
  <c r="AX232" i="2" s="1"/>
  <c r="BF232" i="2" s="1"/>
  <c r="BN232" i="2" s="1"/>
  <c r="BV232" i="2" s="1"/>
  <c r="CQ228" i="2"/>
  <c r="CY230" i="2"/>
  <c r="AV229" i="2"/>
  <c r="AV228" i="2" s="1"/>
  <c r="AF229" i="2"/>
  <c r="AF228" i="2" s="1"/>
  <c r="P228" i="2"/>
  <c r="CV211" i="2"/>
  <c r="CX211" i="2" s="1"/>
  <c r="AH263" i="2"/>
  <c r="AP263" i="2" s="1"/>
  <c r="AX263" i="2" s="1"/>
  <c r="BF263" i="2" s="1"/>
  <c r="BN263" i="2" s="1"/>
  <c r="BV263" i="2" s="1"/>
  <c r="CD263" i="2" s="1"/>
  <c r="AG261" i="2"/>
  <c r="CX261" i="2"/>
  <c r="CW258" i="2"/>
  <c r="CY258" i="2" s="1"/>
  <c r="CW257" i="2"/>
  <c r="CY257" i="2" s="1"/>
  <c r="CT255" i="2"/>
  <c r="CX255" i="2" s="1"/>
  <c r="CF254" i="2"/>
  <c r="CJ254" i="2" s="1"/>
  <c r="BX254" i="2"/>
  <c r="BL255" i="2"/>
  <c r="BC254" i="2"/>
  <c r="AU254" i="2"/>
  <c r="AK254" i="2"/>
  <c r="AC254" i="2"/>
  <c r="T254" i="2"/>
  <c r="X254" i="2" s="1"/>
  <c r="L254" i="2"/>
  <c r="CA253" i="2"/>
  <c r="CA249" i="2" s="1"/>
  <c r="CW249" i="2" s="1"/>
  <c r="CY249" i="2" s="1"/>
  <c r="AP251" i="2"/>
  <c r="AX251" i="2" s="1"/>
  <c r="BF251" i="2" s="1"/>
  <c r="BN251" i="2" s="1"/>
  <c r="BV251" i="2" s="1"/>
  <c r="CD251" i="2" s="1"/>
  <c r="CK249" i="2"/>
  <c r="BE249" i="2"/>
  <c r="AO249" i="2"/>
  <c r="Y249" i="2"/>
  <c r="J249" i="2"/>
  <c r="CA247" i="2"/>
  <c r="Z246" i="2"/>
  <c r="AH246" i="2" s="1"/>
  <c r="AP246" i="2" s="1"/>
  <c r="AX246" i="2" s="1"/>
  <c r="BF246" i="2" s="1"/>
  <c r="BN246" i="2" s="1"/>
  <c r="BV246" i="2" s="1"/>
  <c r="CD246" i="2" s="1"/>
  <c r="AP244" i="2"/>
  <c r="AX244" i="2" s="1"/>
  <c r="BF244" i="2" s="1"/>
  <c r="BN244" i="2" s="1"/>
  <c r="BV244" i="2" s="1"/>
  <c r="CD244" i="2" s="1"/>
  <c r="Z244" i="2"/>
  <c r="AH244" i="2" s="1"/>
  <c r="CJ238" i="2"/>
  <c r="BD238" i="2"/>
  <c r="AN238" i="2"/>
  <c r="X238" i="2"/>
  <c r="J238" i="2"/>
  <c r="CY237" i="2"/>
  <c r="CW236" i="2"/>
  <c r="CY236" i="2" s="1"/>
  <c r="CU230" i="2"/>
  <c r="CK228" i="2"/>
  <c r="BT229" i="2"/>
  <c r="BT228" i="2" s="1"/>
  <c r="BE229" i="2"/>
  <c r="AO229" i="2"/>
  <c r="Y229" i="2"/>
  <c r="Z230" i="2"/>
  <c r="CH227" i="2"/>
  <c r="BB227" i="2"/>
  <c r="CU217" i="2"/>
  <c r="CY217" i="2" s="1"/>
  <c r="AH217" i="2"/>
  <c r="AP217" i="2" s="1"/>
  <c r="AX217" i="2" s="1"/>
  <c r="BF217" i="2" s="1"/>
  <c r="BN217" i="2" s="1"/>
  <c r="BV217" i="2" s="1"/>
  <c r="CD217" i="2" s="1"/>
  <c r="CH127" i="2"/>
  <c r="CX266" i="2"/>
  <c r="CK261" i="2"/>
  <c r="BE261" i="2"/>
  <c r="R262" i="2"/>
  <c r="Z262" i="2" s="1"/>
  <c r="AH262" i="2" s="1"/>
  <c r="AP262" i="2" s="1"/>
  <c r="AX262" i="2" s="1"/>
  <c r="BF262" i="2" s="1"/>
  <c r="BN262" i="2" s="1"/>
  <c r="BV262" i="2" s="1"/>
  <c r="CD262" i="2" s="1"/>
  <c r="I261" i="2"/>
  <c r="CK258" i="2"/>
  <c r="BE258" i="2"/>
  <c r="AO258" i="2"/>
  <c r="Y258" i="2"/>
  <c r="J258" i="2"/>
  <c r="CA257" i="2"/>
  <c r="CA255" i="2" s="1"/>
  <c r="I255" i="2"/>
  <c r="CQ255" i="2"/>
  <c r="CB255" i="2"/>
  <c r="BS255" i="2"/>
  <c r="BK254" i="2"/>
  <c r="BA254" i="2"/>
  <c r="AS254" i="2"/>
  <c r="AJ254" i="2"/>
  <c r="AN254" i="2" s="1"/>
  <c r="AB254" i="2"/>
  <c r="AF254" i="2" s="1"/>
  <c r="P255" i="2"/>
  <c r="H254" i="2"/>
  <c r="BS249" i="2"/>
  <c r="I249" i="2"/>
  <c r="BY248" i="2"/>
  <c r="BY242" i="2" s="1"/>
  <c r="AR248" i="2"/>
  <c r="W248" i="2"/>
  <c r="W242" i="2" s="1"/>
  <c r="M248" i="2"/>
  <c r="M242" i="2" s="1"/>
  <c r="E248" i="2"/>
  <c r="CY241" i="2"/>
  <c r="AX241" i="2"/>
  <c r="CW240" i="2"/>
  <c r="CY240" i="2" s="1"/>
  <c r="Z240" i="2"/>
  <c r="CR238" i="2"/>
  <c r="CB238" i="2"/>
  <c r="BM238" i="2"/>
  <c r="AW238" i="2"/>
  <c r="AG238" i="2"/>
  <c r="R239" i="2"/>
  <c r="I238" i="2"/>
  <c r="Z237" i="2"/>
  <c r="AH237" i="2" s="1"/>
  <c r="AP237" i="2" s="1"/>
  <c r="AX237" i="2" s="1"/>
  <c r="BF237" i="2" s="1"/>
  <c r="BN237" i="2" s="1"/>
  <c r="BV237" i="2" s="1"/>
  <c r="CX236" i="2"/>
  <c r="R236" i="2"/>
  <c r="CJ229" i="2"/>
  <c r="CJ228" i="2" s="1"/>
  <c r="BS229" i="2"/>
  <c r="BD229" i="2"/>
  <c r="BD228" i="2" s="1"/>
  <c r="AN229" i="2"/>
  <c r="AN228" i="2" s="1"/>
  <c r="X229" i="2"/>
  <c r="X228" i="2" s="1"/>
  <c r="I229" i="2"/>
  <c r="I228" i="2" s="1"/>
  <c r="BR227" i="2"/>
  <c r="BJ227" i="2"/>
  <c r="CX220" i="2"/>
  <c r="CX215" i="2"/>
  <c r="CX213" i="2"/>
  <c r="BK127" i="2"/>
  <c r="AE127" i="2"/>
  <c r="CY210" i="2"/>
  <c r="CX208" i="2"/>
  <c r="CV207" i="2"/>
  <c r="CX207" i="2" s="1"/>
  <c r="CX201" i="2"/>
  <c r="CY197" i="2"/>
  <c r="BS188" i="2"/>
  <c r="AM188" i="2"/>
  <c r="Z194" i="2"/>
  <c r="CV194" i="2"/>
  <c r="CY190" i="2"/>
  <c r="BK188" i="2"/>
  <c r="AE188" i="2"/>
  <c r="CY181" i="2"/>
  <c r="R178" i="2"/>
  <c r="Z178" i="2" s="1"/>
  <c r="CX171" i="2"/>
  <c r="CX169" i="2"/>
  <c r="CY163" i="2"/>
  <c r="Z161" i="2"/>
  <c r="AH161" i="2" s="1"/>
  <c r="AP161" i="2" s="1"/>
  <c r="AX161" i="2" s="1"/>
  <c r="BF161" i="2" s="1"/>
  <c r="BN161" i="2" s="1"/>
  <c r="BV161" i="2" s="1"/>
  <c r="CD161" i="2" s="1"/>
  <c r="R157" i="2"/>
  <c r="Z157" i="2" s="1"/>
  <c r="CP151" i="2"/>
  <c r="CG151" i="2"/>
  <c r="AP153" i="2"/>
  <c r="AX153" i="2" s="1"/>
  <c r="BF153" i="2" s="1"/>
  <c r="BN153" i="2" s="1"/>
  <c r="BV153" i="2" s="1"/>
  <c r="CD153" i="2" s="1"/>
  <c r="CU145" i="2"/>
  <c r="CY145" i="2" s="1"/>
  <c r="Z145" i="2"/>
  <c r="AH145" i="2" s="1"/>
  <c r="AP145" i="2" s="1"/>
  <c r="AX145" i="2" s="1"/>
  <c r="BF145" i="2" s="1"/>
  <c r="BN145" i="2" s="1"/>
  <c r="BV145" i="2" s="1"/>
  <c r="CD145" i="2" s="1"/>
  <c r="CX144" i="2"/>
  <c r="CY141" i="2"/>
  <c r="CW139" i="2"/>
  <c r="R139" i="2"/>
  <c r="CY132" i="2"/>
  <c r="CB127" i="2"/>
  <c r="BX127" i="2"/>
  <c r="BL127" i="2"/>
  <c r="BH127" i="2"/>
  <c r="AV127" i="2"/>
  <c r="AR127" i="2"/>
  <c r="AF127" i="2"/>
  <c r="AB127" i="2"/>
  <c r="V127" i="2"/>
  <c r="M127" i="2"/>
  <c r="CY206" i="2"/>
  <c r="CX204" i="2"/>
  <c r="CX197" i="2"/>
  <c r="CB188" i="2"/>
  <c r="BX188" i="2"/>
  <c r="AV188" i="2"/>
  <c r="AR188" i="2"/>
  <c r="CX192" i="2"/>
  <c r="BT188" i="2"/>
  <c r="BP188" i="2"/>
  <c r="AN188" i="2"/>
  <c r="AJ188" i="2"/>
  <c r="CY185" i="2"/>
  <c r="CT184" i="2"/>
  <c r="CX184" i="2" s="1"/>
  <c r="CX181" i="2"/>
  <c r="CN151" i="2"/>
  <c r="CV139" i="2"/>
  <c r="CP127" i="2"/>
  <c r="CK127" i="2"/>
  <c r="CG127" i="2"/>
  <c r="BQ127" i="2"/>
  <c r="BA127" i="2"/>
  <c r="AK127" i="2"/>
  <c r="U127" i="2"/>
  <c r="CV131" i="2"/>
  <c r="CQ127" i="2"/>
  <c r="BR127" i="2"/>
  <c r="BB127" i="2"/>
  <c r="Q127" i="2"/>
  <c r="CX120" i="2"/>
  <c r="CW203" i="2"/>
  <c r="CV203" i="2"/>
  <c r="CX203" i="2" s="1"/>
  <c r="CW200" i="2"/>
  <c r="CY200" i="2" s="1"/>
  <c r="CP188" i="2"/>
  <c r="CK188" i="2"/>
  <c r="CG188" i="2"/>
  <c r="BA188" i="2"/>
  <c r="U188" i="2"/>
  <c r="P188" i="2"/>
  <c r="L188" i="2"/>
  <c r="CC188" i="2"/>
  <c r="BY188" i="2"/>
  <c r="BM188" i="2"/>
  <c r="BI188" i="2"/>
  <c r="BC188" i="2"/>
  <c r="AW188" i="2"/>
  <c r="AS188" i="2"/>
  <c r="AG188" i="2"/>
  <c r="AC188" i="2"/>
  <c r="W188" i="2"/>
  <c r="Q188" i="2"/>
  <c r="CU189" i="2"/>
  <c r="H188" i="2"/>
  <c r="Z163" i="2"/>
  <c r="AH163" i="2" s="1"/>
  <c r="AP163" i="2" s="1"/>
  <c r="AX163" i="2" s="1"/>
  <c r="BF163" i="2" s="1"/>
  <c r="BN163" i="2" s="1"/>
  <c r="BV163" i="2" s="1"/>
  <c r="CD163" i="2" s="1"/>
  <c r="AH157" i="2"/>
  <c r="AP157" i="2" s="1"/>
  <c r="AX157" i="2" s="1"/>
  <c r="BF157" i="2" s="1"/>
  <c r="BN157" i="2" s="1"/>
  <c r="BV157" i="2" s="1"/>
  <c r="CD157" i="2" s="1"/>
  <c r="CK151" i="2"/>
  <c r="CT148" i="2"/>
  <c r="CX148" i="2" s="1"/>
  <c r="CV145" i="2"/>
  <c r="CT145" i="2"/>
  <c r="CU131" i="2"/>
  <c r="BP127" i="2"/>
  <c r="AJ127" i="2"/>
  <c r="J127" i="2"/>
  <c r="AL127" i="2"/>
  <c r="H127" i="2"/>
  <c r="CW207" i="2"/>
  <c r="CY207" i="2" s="1"/>
  <c r="CU203" i="2"/>
  <c r="CT200" i="2"/>
  <c r="CX200" i="2" s="1"/>
  <c r="CW194" i="2"/>
  <c r="BJ188" i="2"/>
  <c r="AD188" i="2"/>
  <c r="CQ188" i="2"/>
  <c r="CM188" i="2"/>
  <c r="CH188" i="2"/>
  <c r="BR188" i="2"/>
  <c r="BL188" i="2"/>
  <c r="BH188" i="2"/>
  <c r="BB188" i="2"/>
  <c r="AL188" i="2"/>
  <c r="AF188" i="2"/>
  <c r="AB188" i="2"/>
  <c r="V188" i="2"/>
  <c r="CY175" i="2"/>
  <c r="CY171" i="2"/>
  <c r="CY169" i="2"/>
  <c r="CY166" i="2"/>
  <c r="R165" i="2"/>
  <c r="CJ164" i="2"/>
  <c r="AP162" i="2"/>
  <c r="CX161" i="2"/>
  <c r="R159" i="2"/>
  <c r="Z159" i="2" s="1"/>
  <c r="AP158" i="2"/>
  <c r="AX158" i="2" s="1"/>
  <c r="BF158" i="2" s="1"/>
  <c r="CX156" i="2"/>
  <c r="CR151" i="2"/>
  <c r="CI151" i="2"/>
  <c r="BY151" i="2"/>
  <c r="BK151" i="2"/>
  <c r="CX153" i="2"/>
  <c r="R148" i="2"/>
  <c r="Z148" i="2" s="1"/>
  <c r="AH148" i="2" s="1"/>
  <c r="AP148" i="2" s="1"/>
  <c r="AX148" i="2" s="1"/>
  <c r="BF148" i="2" s="1"/>
  <c r="BN148" i="2" s="1"/>
  <c r="BV148" i="2" s="1"/>
  <c r="CD148" i="2" s="1"/>
  <c r="CU148" i="2"/>
  <c r="CW148" i="2"/>
  <c r="CY144" i="2"/>
  <c r="CX143" i="2"/>
  <c r="CU139" i="2"/>
  <c r="CY133" i="2"/>
  <c r="CW131" i="2"/>
  <c r="CY131" i="2" s="1"/>
  <c r="R131" i="2"/>
  <c r="Z131" i="2" s="1"/>
  <c r="AH131" i="2" s="1"/>
  <c r="AP131" i="2" s="1"/>
  <c r="AX131" i="2" s="1"/>
  <c r="BF131" i="2" s="1"/>
  <c r="BN131" i="2" s="1"/>
  <c r="BV131" i="2" s="1"/>
  <c r="CD131" i="2" s="1"/>
  <c r="CM127" i="2"/>
  <c r="CX118" i="2"/>
  <c r="R114" i="2"/>
  <c r="CQ111" i="2"/>
  <c r="CJ111" i="2"/>
  <c r="Y111" i="2"/>
  <c r="Q111" i="2"/>
  <c r="J111" i="2"/>
  <c r="Z107" i="2"/>
  <c r="AH107" i="2" s="1"/>
  <c r="AP107" i="2" s="1"/>
  <c r="AX107" i="2" s="1"/>
  <c r="BF107" i="2" s="1"/>
  <c r="BN107" i="2" s="1"/>
  <c r="BV107" i="2" s="1"/>
  <c r="CD107" i="2" s="1"/>
  <c r="R107" i="2"/>
  <c r="Z104" i="2"/>
  <c r="AH104" i="2" s="1"/>
  <c r="AG101" i="2"/>
  <c r="Z99" i="2"/>
  <c r="AH99" i="2" s="1"/>
  <c r="AP99" i="2" s="1"/>
  <c r="L91" i="2"/>
  <c r="CY97" i="2"/>
  <c r="AH97" i="2"/>
  <c r="Z96" i="2"/>
  <c r="AH96" i="2" s="1"/>
  <c r="J95" i="2"/>
  <c r="R94" i="2"/>
  <c r="R90" i="2"/>
  <c r="CX87" i="2"/>
  <c r="CY87" i="2" s="1"/>
  <c r="R86" i="2"/>
  <c r="R82" i="2"/>
  <c r="Z82" i="2" s="1"/>
  <c r="AH82" i="2" s="1"/>
  <c r="AP82" i="2" s="1"/>
  <c r="AO79" i="2"/>
  <c r="CV79" i="2"/>
  <c r="CX119" i="2"/>
  <c r="AH116" i="2"/>
  <c r="CX116" i="2"/>
  <c r="CX114" i="2"/>
  <c r="AH112" i="2"/>
  <c r="CX112" i="2"/>
  <c r="BT110" i="2"/>
  <c r="CT111" i="2"/>
  <c r="R105" i="2"/>
  <c r="Z105" i="2" s="1"/>
  <c r="AH103" i="2"/>
  <c r="AP103" i="2" s="1"/>
  <c r="AH100" i="2"/>
  <c r="AP100" i="2" s="1"/>
  <c r="AX100" i="2" s="1"/>
  <c r="Z98" i="2"/>
  <c r="AH98" i="2" s="1"/>
  <c r="AP98" i="2" s="1"/>
  <c r="AX98" i="2" s="1"/>
  <c r="BF98" i="2" s="1"/>
  <c r="BN98" i="2" s="1"/>
  <c r="BV98" i="2" s="1"/>
  <c r="CD98" i="2" s="1"/>
  <c r="Z97" i="2"/>
  <c r="BI91" i="2"/>
  <c r="BI78" i="2" s="1"/>
  <c r="BI109" i="2" s="1"/>
  <c r="AO95" i="2"/>
  <c r="R93" i="2"/>
  <c r="Z93" i="2" s="1"/>
  <c r="AH93" i="2" s="1"/>
  <c r="AP93" i="2" s="1"/>
  <c r="AX93" i="2" s="1"/>
  <c r="BF93" i="2" s="1"/>
  <c r="BN93" i="2" s="1"/>
  <c r="BV93" i="2" s="1"/>
  <c r="CD93" i="2" s="1"/>
  <c r="BC91" i="2"/>
  <c r="AB91" i="2"/>
  <c r="E91" i="2"/>
  <c r="R89" i="2"/>
  <c r="R88" i="2"/>
  <c r="BS84" i="2"/>
  <c r="BU84" i="2" s="1"/>
  <c r="CX115" i="2"/>
  <c r="Z114" i="2"/>
  <c r="AH114" i="2" s="1"/>
  <c r="AP114" i="2" s="1"/>
  <c r="AH106" i="2"/>
  <c r="AP104" i="2"/>
  <c r="AX104" i="2" s="1"/>
  <c r="Z102" i="2"/>
  <c r="AH102" i="2" s="1"/>
  <c r="Z101" i="2"/>
  <c r="Z86" i="2"/>
  <c r="AH86" i="2" s="1"/>
  <c r="AP86" i="2" s="1"/>
  <c r="AX86" i="2" s="1"/>
  <c r="BF86" i="2" s="1"/>
  <c r="BN86" i="2" s="1"/>
  <c r="BV86" i="2" s="1"/>
  <c r="CD86" i="2" s="1"/>
  <c r="CK79" i="2"/>
  <c r="BE79" i="2"/>
  <c r="BF13" i="2"/>
  <c r="BN13" i="2" s="1"/>
  <c r="BV13" i="2" s="1"/>
  <c r="CD13" i="2" s="1"/>
  <c r="CY129" i="2"/>
  <c r="AP120" i="2"/>
  <c r="AX120" i="2" s="1"/>
  <c r="BF120" i="2" s="1"/>
  <c r="BN120" i="2" s="1"/>
  <c r="BV120" i="2" s="1"/>
  <c r="CD120" i="2" s="1"/>
  <c r="Z120" i="2"/>
  <c r="AH120" i="2" s="1"/>
  <c r="R118" i="2"/>
  <c r="Z118" i="2" s="1"/>
  <c r="AH118" i="2" s="1"/>
  <c r="AP118" i="2" s="1"/>
  <c r="AX118" i="2" s="1"/>
  <c r="BF118" i="2" s="1"/>
  <c r="BN118" i="2" s="1"/>
  <c r="BV118" i="2" s="1"/>
  <c r="CD118" i="2" s="1"/>
  <c r="R117" i="2"/>
  <c r="Z117" i="2" s="1"/>
  <c r="AH117" i="2" s="1"/>
  <c r="AP117" i="2" s="1"/>
  <c r="AX117" i="2" s="1"/>
  <c r="BF117" i="2" s="1"/>
  <c r="BN117" i="2" s="1"/>
  <c r="BV117" i="2" s="1"/>
  <c r="CD117" i="2" s="1"/>
  <c r="R115" i="2"/>
  <c r="Z115" i="2" s="1"/>
  <c r="AH115" i="2" s="1"/>
  <c r="AP115" i="2" s="1"/>
  <c r="AX115" i="2" s="1"/>
  <c r="BF115" i="2" s="1"/>
  <c r="BN115" i="2" s="1"/>
  <c r="BV115" i="2" s="1"/>
  <c r="CD115" i="2" s="1"/>
  <c r="Z113" i="2"/>
  <c r="AH113" i="2" s="1"/>
  <c r="AP113" i="2" s="1"/>
  <c r="AX113" i="2" s="1"/>
  <c r="BF113" i="2" s="1"/>
  <c r="BN113" i="2" s="1"/>
  <c r="BV113" i="2" s="1"/>
  <c r="CD113" i="2" s="1"/>
  <c r="R113" i="2"/>
  <c r="CC111" i="2"/>
  <c r="AW111" i="2"/>
  <c r="CU111" i="2"/>
  <c r="X111" i="2"/>
  <c r="CA106" i="2"/>
  <c r="CC106" i="2" s="1"/>
  <c r="R103" i="2"/>
  <c r="Z103" i="2" s="1"/>
  <c r="AO101" i="2"/>
  <c r="CV101" i="2"/>
  <c r="CY100" i="2"/>
  <c r="P99" i="2"/>
  <c r="AC91" i="2"/>
  <c r="AC78" i="2" s="1"/>
  <c r="AC109" i="2" s="1"/>
  <c r="G91" i="2"/>
  <c r="Z94" i="2"/>
  <c r="AH94" i="2" s="1"/>
  <c r="AP94" i="2" s="1"/>
  <c r="AX94" i="2" s="1"/>
  <c r="BF94" i="2" s="1"/>
  <c r="BN94" i="2" s="1"/>
  <c r="BV94" i="2" s="1"/>
  <c r="CD94" i="2" s="1"/>
  <c r="Z90" i="2"/>
  <c r="AH90" i="2" s="1"/>
  <c r="AP90" i="2" s="1"/>
  <c r="AX90" i="2" s="1"/>
  <c r="BF90" i="2" s="1"/>
  <c r="BN90" i="2" s="1"/>
  <c r="BV90" i="2" s="1"/>
  <c r="CD90" i="2" s="1"/>
  <c r="CY88" i="2"/>
  <c r="R87" i="2"/>
  <c r="Z87" i="2" s="1"/>
  <c r="AH87" i="2" s="1"/>
  <c r="AP87" i="2" s="1"/>
  <c r="AX87" i="2" s="1"/>
  <c r="BF87" i="2" s="1"/>
  <c r="BN87" i="2" s="1"/>
  <c r="BV87" i="2" s="1"/>
  <c r="CD87" i="2" s="1"/>
  <c r="CY85" i="2"/>
  <c r="R85" i="2"/>
  <c r="Z85" i="2" s="1"/>
  <c r="AH85" i="2" s="1"/>
  <c r="AP85" i="2" s="1"/>
  <c r="AX85" i="2" s="1"/>
  <c r="BF85" i="2" s="1"/>
  <c r="BN85" i="2" s="1"/>
  <c r="BV85" i="2" s="1"/>
  <c r="CD85" i="2" s="1"/>
  <c r="AH84" i="2"/>
  <c r="AP84" i="2" s="1"/>
  <c r="AX84" i="2" s="1"/>
  <c r="BF84" i="2" s="1"/>
  <c r="BN84" i="2" s="1"/>
  <c r="BV84" i="2" s="1"/>
  <c r="CD84" i="2" s="1"/>
  <c r="AN164" i="2"/>
  <c r="AV154" i="2"/>
  <c r="BL164" i="2"/>
  <c r="BD164" i="2"/>
  <c r="AV164" i="2"/>
  <c r="I164" i="2"/>
  <c r="CQ155" i="2"/>
  <c r="BL158" i="2"/>
  <c r="CV164" i="2"/>
  <c r="CT164" i="2"/>
  <c r="CB164" i="2"/>
  <c r="P158" i="2"/>
  <c r="I158" i="2"/>
  <c r="CB154" i="2"/>
  <c r="BD154" i="2"/>
  <c r="I154" i="2"/>
  <c r="CX164" i="2"/>
  <c r="AN155" i="2"/>
  <c r="AF158" i="2"/>
  <c r="BB152" i="2"/>
  <c r="BB151" i="2" s="1"/>
  <c r="CV154" i="2"/>
  <c r="BT164" i="2"/>
  <c r="AF164" i="2"/>
  <c r="CV158" i="2"/>
  <c r="BD155" i="2"/>
  <c r="P164" i="2"/>
  <c r="CQ158" i="2"/>
  <c r="AV155" i="2"/>
  <c r="AN158" i="2"/>
  <c r="CQ154" i="2"/>
  <c r="P154" i="2"/>
  <c r="AX418" i="2"/>
  <c r="BF418" i="2" s="1"/>
  <c r="CU418" i="2"/>
  <c r="CD417" i="2"/>
  <c r="CD415" i="2"/>
  <c r="CD413" i="2"/>
  <c r="CD411" i="2"/>
  <c r="CA408" i="2"/>
  <c r="CA407" i="2" s="1"/>
  <c r="AH409" i="2"/>
  <c r="AP409" i="2" s="1"/>
  <c r="AX409" i="2" s="1"/>
  <c r="BF409" i="2" s="1"/>
  <c r="BN409" i="2" s="1"/>
  <c r="BV409" i="2" s="1"/>
  <c r="BI406" i="2"/>
  <c r="AR406" i="2"/>
  <c r="AV406" i="2" s="1"/>
  <c r="AV407" i="2"/>
  <c r="AK406" i="2"/>
  <c r="AC406" i="2"/>
  <c r="O406" i="2"/>
  <c r="Q406" i="2" s="1"/>
  <c r="Q407" i="2"/>
  <c r="BN418" i="2"/>
  <c r="CX418" i="2"/>
  <c r="R409" i="2"/>
  <c r="Z409" i="2" s="1"/>
  <c r="BX406" i="2"/>
  <c r="CB406" i="2" s="1"/>
  <c r="CB407" i="2"/>
  <c r="BP406" i="2"/>
  <c r="BT406" i="2" s="1"/>
  <c r="BT407" i="2"/>
  <c r="BH406" i="2"/>
  <c r="BA406" i="2"/>
  <c r="BE406" i="2" s="1"/>
  <c r="BE407" i="2"/>
  <c r="AJ406" i="2"/>
  <c r="AN406" i="2" s="1"/>
  <c r="AN407" i="2"/>
  <c r="AB406" i="2"/>
  <c r="U406" i="2"/>
  <c r="Y406" i="2" s="1"/>
  <c r="Y407" i="2"/>
  <c r="CX408" i="2"/>
  <c r="AX375" i="2"/>
  <c r="BF375" i="2" s="1"/>
  <c r="AP426" i="2"/>
  <c r="AX426" i="2" s="1"/>
  <c r="BF426" i="2" s="1"/>
  <c r="BN426" i="2" s="1"/>
  <c r="AX421" i="2"/>
  <c r="BF421" i="2" s="1"/>
  <c r="BN421" i="2" s="1"/>
  <c r="BV421" i="2" s="1"/>
  <c r="CD421" i="2" s="1"/>
  <c r="BV418" i="2"/>
  <c r="CC416" i="2"/>
  <c r="CC414" i="2"/>
  <c r="CY414" i="2" s="1"/>
  <c r="CC412" i="2"/>
  <c r="CC410" i="2"/>
  <c r="CF406" i="2"/>
  <c r="CJ406" i="2" s="1"/>
  <c r="CJ407" i="2"/>
  <c r="AZ406" i="2"/>
  <c r="BD407" i="2"/>
  <c r="T406" i="2"/>
  <c r="X407" i="2"/>
  <c r="L406" i="2"/>
  <c r="P406" i="2" s="1"/>
  <c r="P407" i="2"/>
  <c r="AP427" i="2"/>
  <c r="AX427" i="2" s="1"/>
  <c r="BF427" i="2" s="1"/>
  <c r="BN427" i="2" s="1"/>
  <c r="BV427" i="2" s="1"/>
  <c r="CD427" i="2" s="1"/>
  <c r="CA418" i="2"/>
  <c r="CW418" i="2" s="1"/>
  <c r="CW419" i="2"/>
  <c r="BV426" i="2"/>
  <c r="CD426" i="2" s="1"/>
  <c r="BU408" i="2"/>
  <c r="BS407" i="2"/>
  <c r="BS406" i="2" s="1"/>
  <c r="BU406" i="2" s="1"/>
  <c r="CQ407" i="2"/>
  <c r="CM406" i="2"/>
  <c r="CQ406" i="2" s="1"/>
  <c r="AS406" i="2"/>
  <c r="AW406" i="2" s="1"/>
  <c r="AW407" i="2"/>
  <c r="E406" i="2"/>
  <c r="CT407" i="2"/>
  <c r="AP375" i="2"/>
  <c r="BK407" i="2"/>
  <c r="BK406" i="2" s="1"/>
  <c r="BB407" i="2"/>
  <c r="BB406" i="2" s="1"/>
  <c r="AE407" i="2"/>
  <c r="AE406" i="2" s="1"/>
  <c r="V407" i="2"/>
  <c r="V406" i="2" s="1"/>
  <c r="H406" i="2"/>
  <c r="Z400" i="2"/>
  <c r="AH400" i="2" s="1"/>
  <c r="CY400" i="2"/>
  <c r="Y399" i="2"/>
  <c r="CU399" i="2"/>
  <c r="CU396" i="2"/>
  <c r="Y396" i="2"/>
  <c r="BU392" i="2"/>
  <c r="Y388" i="2"/>
  <c r="Z389" i="2"/>
  <c r="AH389" i="2" s="1"/>
  <c r="AP389" i="2" s="1"/>
  <c r="AX389" i="2" s="1"/>
  <c r="BF389" i="2" s="1"/>
  <c r="BN389" i="2" s="1"/>
  <c r="BV389" i="2" s="1"/>
  <c r="J388" i="2"/>
  <c r="CV388" i="2"/>
  <c r="AH387" i="2"/>
  <c r="BU381" i="2"/>
  <c r="BE381" i="2"/>
  <c r="N372" i="2"/>
  <c r="Z378" i="2"/>
  <c r="AH378" i="2" s="1"/>
  <c r="AP378" i="2" s="1"/>
  <c r="CY378" i="2"/>
  <c r="CJ372" i="2"/>
  <c r="BU373" i="2"/>
  <c r="AO372" i="2"/>
  <c r="CT344" i="2"/>
  <c r="CW427" i="2"/>
  <c r="CW426" i="2"/>
  <c r="CW425" i="2"/>
  <c r="P408" i="2"/>
  <c r="BJ407" i="2"/>
  <c r="BJ406" i="2" s="1"/>
  <c r="AM407" i="2"/>
  <c r="AM406" i="2" s="1"/>
  <c r="AD407" i="2"/>
  <c r="AD406" i="2" s="1"/>
  <c r="G407" i="2"/>
  <c r="I407" i="2" s="1"/>
  <c r="CW402" i="2"/>
  <c r="Q402" i="2"/>
  <c r="CA402" i="2"/>
  <c r="CC402" i="2" s="1"/>
  <c r="CX400" i="2"/>
  <c r="BU399" i="2"/>
  <c r="Z398" i="2"/>
  <c r="AH398" i="2" s="1"/>
  <c r="AP398" i="2" s="1"/>
  <c r="CY398" i="2"/>
  <c r="Z397" i="2"/>
  <c r="AH397" i="2" s="1"/>
  <c r="AP397" i="2" s="1"/>
  <c r="CY397" i="2"/>
  <c r="Z395" i="2"/>
  <c r="AH395" i="2" s="1"/>
  <c r="AP395" i="2" s="1"/>
  <c r="AX395" i="2" s="1"/>
  <c r="BF395" i="2" s="1"/>
  <c r="BN395" i="2" s="1"/>
  <c r="BV395" i="2" s="1"/>
  <c r="CD395" i="2" s="1"/>
  <c r="CY395" i="2"/>
  <c r="CX392" i="2"/>
  <c r="CR391" i="2"/>
  <c r="CX390" i="2"/>
  <c r="BM388" i="2"/>
  <c r="R387" i="2"/>
  <c r="Z387" i="2" s="1"/>
  <c r="CY387" i="2"/>
  <c r="CX386" i="2"/>
  <c r="CY383" i="2"/>
  <c r="Y381" i="2"/>
  <c r="Z382" i="2"/>
  <c r="AH382" i="2" s="1"/>
  <c r="AP382" i="2" s="1"/>
  <c r="J381" i="2"/>
  <c r="J372" i="2" s="1"/>
  <c r="BY372" i="2"/>
  <c r="CU381" i="2"/>
  <c r="BQ372" i="2"/>
  <c r="BB372" i="2"/>
  <c r="H372" i="2"/>
  <c r="CX380" i="2"/>
  <c r="Z379" i="2"/>
  <c r="AH379" i="2" s="1"/>
  <c r="AP379" i="2" s="1"/>
  <c r="AX379" i="2" s="1"/>
  <c r="BF379" i="2" s="1"/>
  <c r="BN379" i="2" s="1"/>
  <c r="BV379" i="2" s="1"/>
  <c r="CD379" i="2" s="1"/>
  <c r="CY379" i="2"/>
  <c r="AX378" i="2"/>
  <c r="CX373" i="2"/>
  <c r="BD372" i="2"/>
  <c r="AN372" i="2"/>
  <c r="BA372" i="2"/>
  <c r="CA333" i="2"/>
  <c r="CC369" i="2"/>
  <c r="R369" i="2"/>
  <c r="Z369" i="2" s="1"/>
  <c r="AH369" i="2" s="1"/>
  <c r="AP369" i="2" s="1"/>
  <c r="AX369" i="2" s="1"/>
  <c r="BF369" i="2" s="1"/>
  <c r="BN369" i="2" s="1"/>
  <c r="CR335" i="2"/>
  <c r="CR333" i="2" s="1"/>
  <c r="CJ335" i="2"/>
  <c r="CJ333" i="2" s="1"/>
  <c r="BA335" i="2"/>
  <c r="BA333" i="2" s="1"/>
  <c r="AK335" i="2"/>
  <c r="AK333" i="2" s="1"/>
  <c r="P335" i="2"/>
  <c r="P333" i="2" s="1"/>
  <c r="BD333" i="2"/>
  <c r="X333" i="2"/>
  <c r="BY409" i="2"/>
  <c r="CU409" i="2" s="1"/>
  <c r="CV408" i="2"/>
  <c r="F407" i="2"/>
  <c r="Z401" i="2"/>
  <c r="AH401" i="2" s="1"/>
  <c r="AP401" i="2" s="1"/>
  <c r="AX401" i="2" s="1"/>
  <c r="BF401" i="2" s="1"/>
  <c r="BN401" i="2" s="1"/>
  <c r="BV401" i="2" s="1"/>
  <c r="CD401" i="2" s="1"/>
  <c r="CY401" i="2"/>
  <c r="AV399" i="2"/>
  <c r="CX399" i="2" s="1"/>
  <c r="AX398" i="2"/>
  <c r="BF398" i="2" s="1"/>
  <c r="BN398" i="2" s="1"/>
  <c r="BV398" i="2" s="1"/>
  <c r="CD398" i="2" s="1"/>
  <c r="AX397" i="2"/>
  <c r="BF397" i="2" s="1"/>
  <c r="BN397" i="2" s="1"/>
  <c r="BV397" i="2" s="1"/>
  <c r="CD397" i="2" s="1"/>
  <c r="CY394" i="2"/>
  <c r="Z393" i="2"/>
  <c r="AH393" i="2" s="1"/>
  <c r="AP393" i="2" s="1"/>
  <c r="AX393" i="2" s="1"/>
  <c r="BF393" i="2" s="1"/>
  <c r="BN393" i="2" s="1"/>
  <c r="BV393" i="2" s="1"/>
  <c r="CD393" i="2" s="1"/>
  <c r="CY393" i="2"/>
  <c r="CX393" i="2"/>
  <c r="CA392" i="2"/>
  <c r="AW391" i="2"/>
  <c r="CV391" i="2"/>
  <c r="R390" i="2"/>
  <c r="Z390" i="2" s="1"/>
  <c r="AH390" i="2" s="1"/>
  <c r="AP390" i="2" s="1"/>
  <c r="AX390" i="2" s="1"/>
  <c r="BF390" i="2" s="1"/>
  <c r="BN390" i="2" s="1"/>
  <c r="BV390" i="2" s="1"/>
  <c r="CD390" i="2" s="1"/>
  <c r="AG388" i="2"/>
  <c r="X388" i="2"/>
  <c r="X372" i="2" s="1"/>
  <c r="BS388" i="2"/>
  <c r="CW388" i="2"/>
  <c r="AP387" i="2"/>
  <c r="AX387" i="2" s="1"/>
  <c r="BF387" i="2" s="1"/>
  <c r="BN387" i="2" s="1"/>
  <c r="BV387" i="2" s="1"/>
  <c r="CD387" i="2" s="1"/>
  <c r="Z384" i="2"/>
  <c r="AH384" i="2" s="1"/>
  <c r="AP384" i="2" s="1"/>
  <c r="AX384" i="2" s="1"/>
  <c r="BF384" i="2" s="1"/>
  <c r="BN384" i="2" s="1"/>
  <c r="BV384" i="2" s="1"/>
  <c r="CD384" i="2" s="1"/>
  <c r="CY384" i="2"/>
  <c r="CX383" i="2"/>
  <c r="BM381" i="2"/>
  <c r="AX382" i="2"/>
  <c r="BF382" i="2" s="1"/>
  <c r="BN382" i="2" s="1"/>
  <c r="BV382" i="2" s="1"/>
  <c r="AT372" i="2"/>
  <c r="AL372" i="2"/>
  <c r="CV381" i="2"/>
  <c r="Z380" i="2"/>
  <c r="AH380" i="2" s="1"/>
  <c r="AP380" i="2" s="1"/>
  <c r="AX380" i="2" s="1"/>
  <c r="BF380" i="2" s="1"/>
  <c r="BN380" i="2" s="1"/>
  <c r="BV380" i="2" s="1"/>
  <c r="CD380" i="2" s="1"/>
  <c r="Z376" i="2"/>
  <c r="AH376" i="2" s="1"/>
  <c r="AP376" i="2" s="1"/>
  <c r="AX376" i="2" s="1"/>
  <c r="BF376" i="2" s="1"/>
  <c r="BN376" i="2" s="1"/>
  <c r="BV376" i="2" s="1"/>
  <c r="CD376" i="2" s="1"/>
  <c r="CY376" i="2"/>
  <c r="CX374" i="2"/>
  <c r="CA373" i="2"/>
  <c r="CW373" i="2" s="1"/>
  <c r="BL372" i="2"/>
  <c r="I372" i="2"/>
  <c r="BX372" i="2"/>
  <c r="CT372" i="2" s="1"/>
  <c r="Z370" i="2"/>
  <c r="AH370" i="2" s="1"/>
  <c r="AP370" i="2" s="1"/>
  <c r="AX370" i="2" s="1"/>
  <c r="BF370" i="2" s="1"/>
  <c r="BN370" i="2" s="1"/>
  <c r="BV370" i="2" s="1"/>
  <c r="CD370" i="2" s="1"/>
  <c r="CY370" i="2"/>
  <c r="CU356" i="2"/>
  <c r="CX344" i="2"/>
  <c r="CU344" i="2"/>
  <c r="F333" i="2"/>
  <c r="CY427" i="2"/>
  <c r="CY426" i="2"/>
  <c r="CY425" i="2"/>
  <c r="CY424" i="2"/>
  <c r="CY422" i="2"/>
  <c r="CC419" i="2"/>
  <c r="CX402" i="2"/>
  <c r="BF400" i="2"/>
  <c r="BN400" i="2" s="1"/>
  <c r="BV400" i="2" s="1"/>
  <c r="CD400" i="2" s="1"/>
  <c r="BE399" i="2"/>
  <c r="CY399" i="2" s="1"/>
  <c r="R399" i="2"/>
  <c r="CY396" i="2"/>
  <c r="R396" i="2"/>
  <c r="CX394" i="2"/>
  <c r="Q391" i="2"/>
  <c r="R391" i="2" s="1"/>
  <c r="Z391" i="2" s="1"/>
  <c r="AH391" i="2" s="1"/>
  <c r="AP391" i="2" s="1"/>
  <c r="R392" i="2"/>
  <c r="Z392" i="2" s="1"/>
  <c r="CQ388" i="2"/>
  <c r="CQ372" i="2" s="1"/>
  <c r="BU388" i="2"/>
  <c r="BE388" i="2"/>
  <c r="CX389" i="2"/>
  <c r="CX388" i="2" s="1"/>
  <c r="P388" i="2"/>
  <c r="P372" i="2" s="1"/>
  <c r="CA387" i="2"/>
  <c r="CW387" i="2" s="1"/>
  <c r="Z386" i="2"/>
  <c r="AH386" i="2" s="1"/>
  <c r="AP386" i="2" s="1"/>
  <c r="AX386" i="2" s="1"/>
  <c r="BF386" i="2" s="1"/>
  <c r="BN386" i="2" s="1"/>
  <c r="BV386" i="2" s="1"/>
  <c r="CD386" i="2" s="1"/>
  <c r="Z385" i="2"/>
  <c r="AH385" i="2" s="1"/>
  <c r="AP385" i="2" s="1"/>
  <c r="AX385" i="2" s="1"/>
  <c r="BF385" i="2" s="1"/>
  <c r="BN385" i="2" s="1"/>
  <c r="BV385" i="2" s="1"/>
  <c r="CD385" i="2" s="1"/>
  <c r="CY385" i="2"/>
  <c r="CX384" i="2"/>
  <c r="R383" i="2"/>
  <c r="Z383" i="2" s="1"/>
  <c r="AH383" i="2" s="1"/>
  <c r="AP383" i="2" s="1"/>
  <c r="AX383" i="2" s="1"/>
  <c r="BF383" i="2" s="1"/>
  <c r="BN383" i="2" s="1"/>
  <c r="BV383" i="2" s="1"/>
  <c r="CD383" i="2" s="1"/>
  <c r="CR381" i="2"/>
  <c r="CR372" i="2" s="1"/>
  <c r="AG381" i="2"/>
  <c r="AS372" i="2"/>
  <c r="AK372" i="2"/>
  <c r="V372" i="2"/>
  <c r="O372" i="2"/>
  <c r="BF378" i="2"/>
  <c r="BN378" i="2" s="1"/>
  <c r="BV378" i="2" s="1"/>
  <c r="CD378" i="2" s="1"/>
  <c r="Z377" i="2"/>
  <c r="AH377" i="2" s="1"/>
  <c r="AP377" i="2" s="1"/>
  <c r="AX377" i="2" s="1"/>
  <c r="BF377" i="2" s="1"/>
  <c r="BN377" i="2" s="1"/>
  <c r="BV377" i="2" s="1"/>
  <c r="CD377" i="2" s="1"/>
  <c r="CY377" i="2"/>
  <c r="BI372" i="2"/>
  <c r="Z374" i="2"/>
  <c r="AH374" i="2" s="1"/>
  <c r="AP374" i="2" s="1"/>
  <c r="AX374" i="2" s="1"/>
  <c r="BF374" i="2" s="1"/>
  <c r="BN374" i="2" s="1"/>
  <c r="BV374" i="2" s="1"/>
  <c r="CD374" i="2" s="1"/>
  <c r="CY374" i="2"/>
  <c r="CK372" i="2"/>
  <c r="BT372" i="2"/>
  <c r="AF372" i="2"/>
  <c r="R373" i="2"/>
  <c r="Z373" i="2" s="1"/>
  <c r="AH373" i="2" s="1"/>
  <c r="U372" i="2"/>
  <c r="G372" i="2"/>
  <c r="BU369" i="2"/>
  <c r="CY369" i="2" s="1"/>
  <c r="CW369" i="2"/>
  <c r="Z356" i="2"/>
  <c r="CM335" i="2"/>
  <c r="CM333" i="2" s="1"/>
  <c r="Z336" i="2"/>
  <c r="L335" i="2"/>
  <c r="L333" i="2" s="1"/>
  <c r="E335" i="2"/>
  <c r="CT336" i="2"/>
  <c r="CQ333" i="2"/>
  <c r="BY333" i="2"/>
  <c r="CX331" i="2"/>
  <c r="AP400" i="2"/>
  <c r="AX400" i="2" s="1"/>
  <c r="AH392" i="2"/>
  <c r="AP392" i="2" s="1"/>
  <c r="AX392" i="2" s="1"/>
  <c r="BF392" i="2" s="1"/>
  <c r="BN392" i="2" s="1"/>
  <c r="CC389" i="2"/>
  <c r="AW388" i="2"/>
  <c r="Q388" i="2"/>
  <c r="R388" i="2" s="1"/>
  <c r="CC382" i="2"/>
  <c r="CY382" i="2" s="1"/>
  <c r="CY381" i="2" s="1"/>
  <c r="BS381" i="2"/>
  <c r="BS372" i="2" s="1"/>
  <c r="AW381" i="2"/>
  <c r="Q381" i="2"/>
  <c r="R381" i="2" s="1"/>
  <c r="CW379" i="2"/>
  <c r="CW378" i="2"/>
  <c r="CW377" i="2"/>
  <c r="CW376" i="2"/>
  <c r="CW375" i="2"/>
  <c r="BM375" i="2"/>
  <c r="BM372" i="2" s="1"/>
  <c r="CW370" i="2"/>
  <c r="CY357" i="2"/>
  <c r="CU357" i="2"/>
  <c r="R357" i="2"/>
  <c r="Z357" i="2" s="1"/>
  <c r="AH357" i="2" s="1"/>
  <c r="AP357" i="2" s="1"/>
  <c r="AX357" i="2" s="1"/>
  <c r="BF357" i="2" s="1"/>
  <c r="BN357" i="2" s="1"/>
  <c r="BV357" i="2" s="1"/>
  <c r="CD357" i="2" s="1"/>
  <c r="BM356" i="2"/>
  <c r="BM333" i="2" s="1"/>
  <c r="AN356" i="2"/>
  <c r="AN333" i="2" s="1"/>
  <c r="AG356" i="2"/>
  <c r="T356" i="2"/>
  <c r="CT356" i="2" s="1"/>
  <c r="CX347" i="2"/>
  <c r="CT347" i="2"/>
  <c r="AP347" i="2"/>
  <c r="AX347" i="2" s="1"/>
  <c r="BF347" i="2" s="1"/>
  <c r="BN347" i="2" s="1"/>
  <c r="BV347" i="2" s="1"/>
  <c r="CD347" i="2" s="1"/>
  <c r="BE344" i="2"/>
  <c r="Y344" i="2"/>
  <c r="Z344" i="2" s="1"/>
  <c r="AH344" i="2" s="1"/>
  <c r="AP344" i="2" s="1"/>
  <c r="AX344" i="2" s="1"/>
  <c r="Z339" i="2"/>
  <c r="AH339" i="2" s="1"/>
  <c r="AP339" i="2" s="1"/>
  <c r="AX339" i="2" s="1"/>
  <c r="BF339" i="2" s="1"/>
  <c r="BN339" i="2" s="1"/>
  <c r="BV339" i="2" s="1"/>
  <c r="CD339" i="2" s="1"/>
  <c r="BU336" i="2"/>
  <c r="AO336" i="2"/>
  <c r="AH336" i="2"/>
  <c r="U336" i="2"/>
  <c r="U335" i="2" s="1"/>
  <c r="U333" i="2" s="1"/>
  <c r="I336" i="2"/>
  <c r="CC335" i="2"/>
  <c r="AW335" i="2"/>
  <c r="Q335" i="2"/>
  <c r="J335" i="2"/>
  <c r="BS333" i="2"/>
  <c r="CW333" i="2" s="1"/>
  <c r="CT331" i="2"/>
  <c r="BU331" i="2"/>
  <c r="AP331" i="2"/>
  <c r="AX331" i="2" s="1"/>
  <c r="BF331" i="2" s="1"/>
  <c r="BN331" i="2" s="1"/>
  <c r="CR326" i="2"/>
  <c r="CF326" i="2"/>
  <c r="BT326" i="2"/>
  <c r="AN326" i="2"/>
  <c r="X326" i="2"/>
  <c r="I326" i="2"/>
  <c r="BF321" i="2"/>
  <c r="BN321" i="2" s="1"/>
  <c r="BV321" i="2" s="1"/>
  <c r="CD321" i="2" s="1"/>
  <c r="Z321" i="2"/>
  <c r="AH321" i="2" s="1"/>
  <c r="AP321" i="2" s="1"/>
  <c r="Z320" i="2"/>
  <c r="AH320" i="2" s="1"/>
  <c r="AP320" i="2" s="1"/>
  <c r="AX320" i="2" s="1"/>
  <c r="BF320" i="2" s="1"/>
  <c r="BN320" i="2" s="1"/>
  <c r="BV320" i="2" s="1"/>
  <c r="CD319" i="2"/>
  <c r="AH315" i="2"/>
  <c r="AP315" i="2" s="1"/>
  <c r="AX315" i="2" s="1"/>
  <c r="CQ306" i="2"/>
  <c r="CX306" i="2" s="1"/>
  <c r="CT306" i="2"/>
  <c r="CY306" i="2"/>
  <c r="CR303" i="2"/>
  <c r="CB303" i="2"/>
  <c r="AW303" i="2"/>
  <c r="Q303" i="2"/>
  <c r="CY301" i="2"/>
  <c r="AP301" i="2"/>
  <c r="AX301" i="2" s="1"/>
  <c r="BF301" i="2" s="1"/>
  <c r="BN301" i="2" s="1"/>
  <c r="BV301" i="2" s="1"/>
  <c r="CD301" i="2" s="1"/>
  <c r="BM294" i="2"/>
  <c r="AG294" i="2"/>
  <c r="CW294" i="2"/>
  <c r="BU288" i="2"/>
  <c r="AP287" i="2"/>
  <c r="AX287" i="2" s="1"/>
  <c r="BF287" i="2" s="1"/>
  <c r="BN287" i="2" s="1"/>
  <c r="BV287" i="2" s="1"/>
  <c r="CD287" i="2" s="1"/>
  <c r="CY286" i="2"/>
  <c r="R284" i="2"/>
  <c r="Z284" i="2" s="1"/>
  <c r="AH284" i="2" s="1"/>
  <c r="AP284" i="2" s="1"/>
  <c r="AX284" i="2" s="1"/>
  <c r="BF284" i="2" s="1"/>
  <c r="BN284" i="2" s="1"/>
  <c r="Z283" i="2"/>
  <c r="AH283" i="2" s="1"/>
  <c r="AP283" i="2" s="1"/>
  <c r="CJ278" i="2"/>
  <c r="BT278" i="2"/>
  <c r="BE278" i="2"/>
  <c r="Y278" i="2"/>
  <c r="CY380" i="2"/>
  <c r="AP373" i="2"/>
  <c r="AX373" i="2" s="1"/>
  <c r="BF373" i="2" s="1"/>
  <c r="BN373" i="2" s="1"/>
  <c r="CY339" i="2"/>
  <c r="AX330" i="2"/>
  <c r="BF330" i="2" s="1"/>
  <c r="BN330" i="2" s="1"/>
  <c r="BV330" i="2" s="1"/>
  <c r="CD330" i="2" s="1"/>
  <c r="CU326" i="2"/>
  <c r="CQ326" i="2"/>
  <c r="CA326" i="2"/>
  <c r="CW326" i="2" s="1"/>
  <c r="Q326" i="2"/>
  <c r="R326" i="2" s="1"/>
  <c r="Z326" i="2" s="1"/>
  <c r="AH322" i="2"/>
  <c r="AP322" i="2" s="1"/>
  <c r="AX322" i="2" s="1"/>
  <c r="BF322" i="2" s="1"/>
  <c r="BN322" i="2" s="1"/>
  <c r="BV322" i="2" s="1"/>
  <c r="CD322" i="2" s="1"/>
  <c r="BU318" i="2"/>
  <c r="AH316" i="2"/>
  <c r="CC313" i="2"/>
  <c r="Z311" i="2"/>
  <c r="AH311" i="2" s="1"/>
  <c r="AP311" i="2" s="1"/>
  <c r="AX311" i="2" s="1"/>
  <c r="BF311" i="2" s="1"/>
  <c r="BN311" i="2" s="1"/>
  <c r="BV311" i="2" s="1"/>
  <c r="AP310" i="2"/>
  <c r="CY309" i="2"/>
  <c r="AX306" i="2"/>
  <c r="BF306" i="2" s="1"/>
  <c r="BN306" i="2" s="1"/>
  <c r="BV306" i="2" s="1"/>
  <c r="CD306" i="2" s="1"/>
  <c r="CQ305" i="2"/>
  <c r="CX305" i="2" s="1"/>
  <c r="CT305" i="2"/>
  <c r="CY305" i="2"/>
  <c r="BL303" i="2"/>
  <c r="AV303" i="2"/>
  <c r="AF303" i="2"/>
  <c r="CY300" i="2"/>
  <c r="AP300" i="2"/>
  <c r="AX300" i="2" s="1"/>
  <c r="BF300" i="2" s="1"/>
  <c r="BN300" i="2" s="1"/>
  <c r="BV300" i="2" s="1"/>
  <c r="CD300" i="2" s="1"/>
  <c r="CY297" i="2"/>
  <c r="BE294" i="2"/>
  <c r="Y294" i="2"/>
  <c r="CV294" i="2"/>
  <c r="CX288" i="2"/>
  <c r="CY287" i="2"/>
  <c r="BF282" i="2"/>
  <c r="BN282" i="2" s="1"/>
  <c r="BV282" i="2" s="1"/>
  <c r="CD282" i="2" s="1"/>
  <c r="CR278" i="2"/>
  <c r="CC278" i="2"/>
  <c r="CY363" i="2"/>
  <c r="CT339" i="2"/>
  <c r="CU336" i="2"/>
  <c r="CM326" i="2"/>
  <c r="CB326" i="2"/>
  <c r="AV326" i="2"/>
  <c r="P326" i="2"/>
  <c r="AX321" i="2"/>
  <c r="CA313" i="2"/>
  <c r="BF315" i="2"/>
  <c r="BN315" i="2" s="1"/>
  <c r="BV315" i="2" s="1"/>
  <c r="CD315" i="2" s="1"/>
  <c r="BE313" i="2"/>
  <c r="CY314" i="2"/>
  <c r="CQ307" i="2"/>
  <c r="CX307" i="2" s="1"/>
  <c r="CT307" i="2"/>
  <c r="CY307" i="2"/>
  <c r="CJ303" i="2"/>
  <c r="CY304" i="2"/>
  <c r="BS303" i="2"/>
  <c r="CY299" i="2"/>
  <c r="CY298" i="2"/>
  <c r="R298" i="2"/>
  <c r="Z298" i="2" s="1"/>
  <c r="AH298" i="2" s="1"/>
  <c r="AP298" i="2" s="1"/>
  <c r="AX298" i="2" s="1"/>
  <c r="BF298" i="2" s="1"/>
  <c r="BN298" i="2" s="1"/>
  <c r="BV298" i="2" s="1"/>
  <c r="CD298" i="2" s="1"/>
  <c r="AH297" i="2"/>
  <c r="AP297" i="2" s="1"/>
  <c r="AX297" i="2" s="1"/>
  <c r="BF297" i="2" s="1"/>
  <c r="BN297" i="2" s="1"/>
  <c r="BV297" i="2" s="1"/>
  <c r="CD297" i="2" s="1"/>
  <c r="CY295" i="2"/>
  <c r="CC294" i="2"/>
  <c r="AW294" i="2"/>
  <c r="CU294" i="2"/>
  <c r="CY290" i="2"/>
  <c r="CY288" i="2" s="1"/>
  <c r="AX283" i="2"/>
  <c r="BF283" i="2" s="1"/>
  <c r="BN283" i="2" s="1"/>
  <c r="BV283" i="2" s="1"/>
  <c r="CD283" i="2" s="1"/>
  <c r="CQ278" i="2"/>
  <c r="CB278" i="2"/>
  <c r="AW278" i="2"/>
  <c r="Q278" i="2"/>
  <c r="R279" i="2"/>
  <c r="Z279" i="2" s="1"/>
  <c r="AH279" i="2" s="1"/>
  <c r="AP279" i="2" s="1"/>
  <c r="AX279" i="2" s="1"/>
  <c r="BF279" i="2" s="1"/>
  <c r="BN279" i="2" s="1"/>
  <c r="BM278" i="2"/>
  <c r="CY329" i="2"/>
  <c r="BV329" i="2"/>
  <c r="CD329" i="2" s="1"/>
  <c r="BE326" i="2"/>
  <c r="CY317" i="2"/>
  <c r="BD313" i="2"/>
  <c r="X313" i="2"/>
  <c r="BN310" i="2"/>
  <c r="AX310" i="2"/>
  <c r="BF310" i="2" s="1"/>
  <c r="CU303" i="2"/>
  <c r="CV303" i="2"/>
  <c r="BU294" i="2"/>
  <c r="AO294" i="2"/>
  <c r="Q294" i="2"/>
  <c r="R294" i="2" s="1"/>
  <c r="R295" i="2"/>
  <c r="Z295" i="2" s="1"/>
  <c r="AH295" i="2" s="1"/>
  <c r="AP295" i="2" s="1"/>
  <c r="AX295" i="2" s="1"/>
  <c r="BF295" i="2" s="1"/>
  <c r="BN295" i="2" s="1"/>
  <c r="BV295" i="2" s="1"/>
  <c r="CD295" i="2" s="1"/>
  <c r="CT294" i="2"/>
  <c r="BU284" i="2"/>
  <c r="CY285" i="2"/>
  <c r="CY284" i="2" s="1"/>
  <c r="CX284" i="2"/>
  <c r="AX282" i="2"/>
  <c r="CK278" i="2"/>
  <c r="BU279" i="2"/>
  <c r="BL278" i="2"/>
  <c r="AV278" i="2"/>
  <c r="AF278" i="2"/>
  <c r="P278" i="2"/>
  <c r="BD278" i="2"/>
  <c r="CT328" i="2"/>
  <c r="CC328" i="2"/>
  <c r="BL328" i="2"/>
  <c r="BL326" i="2" s="1"/>
  <c r="X328" i="2"/>
  <c r="R327" i="2"/>
  <c r="BP326" i="2"/>
  <c r="AJ326" i="2"/>
  <c r="BU324" i="2"/>
  <c r="CY321" i="2"/>
  <c r="CC320" i="2"/>
  <c r="CY320" i="2" s="1"/>
  <c r="CT318" i="2"/>
  <c r="AV318" i="2"/>
  <c r="AV313" i="2" s="1"/>
  <c r="AO318" i="2"/>
  <c r="AO313" i="2" s="1"/>
  <c r="P318" i="2"/>
  <c r="P313" i="2" s="1"/>
  <c r="I318" i="2"/>
  <c r="I313" i="2" s="1"/>
  <c r="AP316" i="2"/>
  <c r="AX316" i="2" s="1"/>
  <c r="BF316" i="2" s="1"/>
  <c r="BN316" i="2" s="1"/>
  <c r="BV316" i="2" s="1"/>
  <c r="CD316" i="2" s="1"/>
  <c r="CX314" i="2"/>
  <c r="CX313" i="2" s="1"/>
  <c r="BS313" i="2"/>
  <c r="CW313" i="2" s="1"/>
  <c r="BA313" i="2"/>
  <c r="Y313" i="2"/>
  <c r="BU310" i="2"/>
  <c r="BU308" i="2" s="1"/>
  <c r="CC309" i="2"/>
  <c r="AP309" i="2"/>
  <c r="AX309" i="2" s="1"/>
  <c r="BF309" i="2" s="1"/>
  <c r="BN309" i="2" s="1"/>
  <c r="BV309" i="2" s="1"/>
  <c r="CM304" i="2"/>
  <c r="I304" i="2"/>
  <c r="AP292" i="2"/>
  <c r="AX292" i="2" s="1"/>
  <c r="BF292" i="2" s="1"/>
  <c r="AP291" i="2"/>
  <c r="AX291" i="2" s="1"/>
  <c r="BF291" i="2" s="1"/>
  <c r="BN291" i="2" s="1"/>
  <c r="BV291" i="2" s="1"/>
  <c r="CD291" i="2" s="1"/>
  <c r="AP290" i="2"/>
  <c r="AX290" i="2" s="1"/>
  <c r="BF290" i="2" s="1"/>
  <c r="BN290" i="2" s="1"/>
  <c r="BV290" i="2" s="1"/>
  <c r="CD290" i="2" s="1"/>
  <c r="CW288" i="2"/>
  <c r="AO288" i="2"/>
  <c r="I288" i="2"/>
  <c r="I278" i="2" s="1"/>
  <c r="R285" i="2"/>
  <c r="Z285" i="2" s="1"/>
  <c r="AN284" i="2"/>
  <c r="AN278" i="2" s="1"/>
  <c r="CY283" i="2"/>
  <c r="CY282" i="2"/>
  <c r="CY281" i="2"/>
  <c r="CY280" i="2"/>
  <c r="AM278" i="2"/>
  <c r="AD278" i="2"/>
  <c r="U278" i="2"/>
  <c r="L278" i="2"/>
  <c r="G278" i="2"/>
  <c r="BF274" i="2"/>
  <c r="BN274" i="2" s="1"/>
  <c r="CY269" i="2"/>
  <c r="Z265" i="2"/>
  <c r="AH265" i="2" s="1"/>
  <c r="AP265" i="2" s="1"/>
  <c r="AP264" i="2"/>
  <c r="AX264" i="2" s="1"/>
  <c r="BF264" i="2" s="1"/>
  <c r="BN264" i="2" s="1"/>
  <c r="BV264" i="2" s="1"/>
  <c r="CD264" i="2" s="1"/>
  <c r="CV254" i="2"/>
  <c r="N248" i="2"/>
  <c r="N242" i="2" s="1"/>
  <c r="N227" i="2" s="1"/>
  <c r="N226" i="2" s="1"/>
  <c r="AX257" i="2"/>
  <c r="CK254" i="2"/>
  <c r="CK248" i="2" s="1"/>
  <c r="CK242" i="2" s="1"/>
  <c r="CK227" i="2" s="1"/>
  <c r="CK226" i="2" s="1"/>
  <c r="BE254" i="2"/>
  <c r="BE248" i="2" s="1"/>
  <c r="Y254" i="2"/>
  <c r="Y248" i="2" s="1"/>
  <c r="J254" i="2"/>
  <c r="J248" i="2" s="1"/>
  <c r="J242" i="2" s="1"/>
  <c r="CB254" i="2"/>
  <c r="P254" i="2"/>
  <c r="G242" i="2"/>
  <c r="AH253" i="2"/>
  <c r="AP253" i="2" s="1"/>
  <c r="AX253" i="2" s="1"/>
  <c r="Z252" i="2"/>
  <c r="AH252" i="2" s="1"/>
  <c r="AP252" i="2" s="1"/>
  <c r="AX252" i="2" s="1"/>
  <c r="BF252" i="2" s="1"/>
  <c r="BN252" i="2" s="1"/>
  <c r="BV252" i="2" s="1"/>
  <c r="CD252" i="2" s="1"/>
  <c r="BZ248" i="2"/>
  <c r="BZ242" i="2" s="1"/>
  <c r="BC248" i="2"/>
  <c r="BC242" i="2" s="1"/>
  <c r="BC227" i="2" s="1"/>
  <c r="BC226" i="2" s="1"/>
  <c r="AS248" i="2"/>
  <c r="AS242" i="2" s="1"/>
  <c r="AJ248" i="2"/>
  <c r="AB248" i="2"/>
  <c r="O248" i="2"/>
  <c r="O242" i="2" s="1"/>
  <c r="O227" i="2" s="1"/>
  <c r="F248" i="2"/>
  <c r="CX238" i="2"/>
  <c r="Z235" i="2"/>
  <c r="AH235" i="2" s="1"/>
  <c r="AP235" i="2" s="1"/>
  <c r="Z234" i="2"/>
  <c r="AH234" i="2" s="1"/>
  <c r="AP234" i="2" s="1"/>
  <c r="BE228" i="2"/>
  <c r="AO228" i="2"/>
  <c r="Y228" i="2"/>
  <c r="CH226" i="2"/>
  <c r="BB226" i="2"/>
  <c r="AT227" i="2"/>
  <c r="AT226" i="2" s="1"/>
  <c r="AL227" i="2"/>
  <c r="AD227" i="2"/>
  <c r="V227" i="2"/>
  <c r="CW330" i="2"/>
  <c r="CW329" i="2"/>
  <c r="BU328" i="2"/>
  <c r="BD328" i="2"/>
  <c r="BD326" i="2" s="1"/>
  <c r="AO328" i="2"/>
  <c r="CC327" i="2"/>
  <c r="CY327" i="2" s="1"/>
  <c r="Z327" i="2"/>
  <c r="AH327" i="2" s="1"/>
  <c r="AP327" i="2" s="1"/>
  <c r="AX327" i="2" s="1"/>
  <c r="BF327" i="2" s="1"/>
  <c r="BN327" i="2" s="1"/>
  <c r="BV327" i="2" s="1"/>
  <c r="BX326" i="2"/>
  <c r="AR326" i="2"/>
  <c r="CT326" i="2" s="1"/>
  <c r="CM313" i="2"/>
  <c r="AZ313" i="2"/>
  <c r="T313" i="2"/>
  <c r="R304" i="2"/>
  <c r="Z304" i="2" s="1"/>
  <c r="AH304" i="2" s="1"/>
  <c r="AP304" i="2" s="1"/>
  <c r="AX304" i="2" s="1"/>
  <c r="BF304" i="2" s="1"/>
  <c r="BN304" i="2" s="1"/>
  <c r="BV304" i="2" s="1"/>
  <c r="CD304" i="2" s="1"/>
  <c r="CW301" i="2"/>
  <c r="CW300" i="2"/>
  <c r="CW299" i="2"/>
  <c r="CW297" i="2"/>
  <c r="Z296" i="2"/>
  <c r="AH296" i="2" s="1"/>
  <c r="AP296" i="2" s="1"/>
  <c r="AX296" i="2" s="1"/>
  <c r="BF296" i="2" s="1"/>
  <c r="BN296" i="2" s="1"/>
  <c r="BV296" i="2" s="1"/>
  <c r="CD296" i="2" s="1"/>
  <c r="AL278" i="2"/>
  <c r="AG278" i="2"/>
  <c r="AC278" i="2"/>
  <c r="X278" i="2"/>
  <c r="T278" i="2"/>
  <c r="O278" i="2"/>
  <c r="J278" i="2"/>
  <c r="F278" i="2"/>
  <c r="CY275" i="2"/>
  <c r="BV274" i="2"/>
  <c r="CA254" i="2"/>
  <c r="CW255" i="2"/>
  <c r="CY255" i="2" s="1"/>
  <c r="BU255" i="2"/>
  <c r="I254" i="2"/>
  <c r="I248" i="2" s="1"/>
  <c r="I242" i="2" s="1"/>
  <c r="I227" i="2" s="1"/>
  <c r="BS254" i="2"/>
  <c r="CW254" i="2" s="1"/>
  <c r="BS248" i="2"/>
  <c r="BS242" i="2" s="1"/>
  <c r="BU249" i="2"/>
  <c r="BK248" i="2"/>
  <c r="BK242" i="2" s="1"/>
  <c r="BK227" i="2" s="1"/>
  <c r="BK226" i="2" s="1"/>
  <c r="BA248" i="2"/>
  <c r="BA242" i="2" s="1"/>
  <c r="BA227" i="2" s="1"/>
  <c r="BA226" i="2" s="1"/>
  <c r="AV248" i="2"/>
  <c r="AV242" i="2" s="1"/>
  <c r="AV227" i="2" s="1"/>
  <c r="AR242" i="2"/>
  <c r="AR227" i="2" s="1"/>
  <c r="AR226" i="2" s="1"/>
  <c r="E242" i="2"/>
  <c r="BS228" i="2"/>
  <c r="CX228" i="2"/>
  <c r="BR226" i="2"/>
  <c r="BJ226" i="2"/>
  <c r="AS227" i="2"/>
  <c r="AS226" i="2" s="1"/>
  <c r="U227" i="2"/>
  <c r="U226" i="2" s="1"/>
  <c r="CT228" i="2"/>
  <c r="CJ327" i="2"/>
  <c r="CJ326" i="2" s="1"/>
  <c r="BL318" i="2"/>
  <c r="BL313" i="2" s="1"/>
  <c r="CY315" i="2"/>
  <c r="BQ313" i="2"/>
  <c r="CU313" i="2" s="1"/>
  <c r="CA308" i="2"/>
  <c r="BM308" i="2"/>
  <c r="BM303" i="2" s="1"/>
  <c r="AG308" i="2"/>
  <c r="AH285" i="2"/>
  <c r="AP285" i="2" s="1"/>
  <c r="AX285" i="2" s="1"/>
  <c r="BF285" i="2" s="1"/>
  <c r="BN285" i="2" s="1"/>
  <c r="BV285" i="2" s="1"/>
  <c r="CD285" i="2" s="1"/>
  <c r="CW279" i="2"/>
  <c r="AK278" i="2"/>
  <c r="AB278" i="2"/>
  <c r="W278" i="2"/>
  <c r="N278" i="2"/>
  <c r="E278" i="2"/>
  <c r="BV276" i="2"/>
  <c r="CY271" i="2"/>
  <c r="Q268" i="2"/>
  <c r="R268" i="2" s="1"/>
  <c r="AX265" i="2"/>
  <c r="BF265" i="2" s="1"/>
  <c r="BN265" i="2" s="1"/>
  <c r="BV265" i="2" s="1"/>
  <c r="CD265" i="2" s="1"/>
  <c r="BU261" i="2"/>
  <c r="BU258" i="2"/>
  <c r="BF257" i="2"/>
  <c r="BN257" i="2" s="1"/>
  <c r="BV257" i="2" s="1"/>
  <c r="R255" i="2"/>
  <c r="Z255" i="2" s="1"/>
  <c r="AH255" i="2" s="1"/>
  <c r="AP255" i="2" s="1"/>
  <c r="CU254" i="2"/>
  <c r="BF253" i="2"/>
  <c r="BN253" i="2" s="1"/>
  <c r="BV253" i="2" s="1"/>
  <c r="CR248" i="2"/>
  <c r="CR242" i="2" s="1"/>
  <c r="CR227" i="2" s="1"/>
  <c r="CF248" i="2"/>
  <c r="BX248" i="2"/>
  <c r="BI248" i="2"/>
  <c r="BI242" i="2" s="1"/>
  <c r="AM248" i="2"/>
  <c r="AM242" i="2" s="1"/>
  <c r="AE248" i="2"/>
  <c r="AE242" i="2" s="1"/>
  <c r="AE227" i="2" s="1"/>
  <c r="AE226" i="2" s="1"/>
  <c r="U248" i="2"/>
  <c r="U242" i="2" s="1"/>
  <c r="L248" i="2"/>
  <c r="AX235" i="2"/>
  <c r="BF235" i="2" s="1"/>
  <c r="BN235" i="2" s="1"/>
  <c r="BV235" i="2" s="1"/>
  <c r="CD235" i="2" s="1"/>
  <c r="AX234" i="2"/>
  <c r="BF234" i="2" s="1"/>
  <c r="BN234" i="2" s="1"/>
  <c r="BV234" i="2" s="1"/>
  <c r="CD234" i="2" s="1"/>
  <c r="CX229" i="2"/>
  <c r="AW228" i="2"/>
  <c r="AG228" i="2"/>
  <c r="CO226" i="2"/>
  <c r="BQ226" i="2"/>
  <c r="CU318" i="2"/>
  <c r="AW318" i="2"/>
  <c r="Q318" i="2"/>
  <c r="R318" i="2" s="1"/>
  <c r="Z318" i="2" s="1"/>
  <c r="AH318" i="2" s="1"/>
  <c r="J318" i="2"/>
  <c r="J313" i="2" s="1"/>
  <c r="R314" i="2"/>
  <c r="Z314" i="2" s="1"/>
  <c r="AH314" i="2" s="1"/>
  <c r="AP314" i="2" s="1"/>
  <c r="AX314" i="2" s="1"/>
  <c r="BF314" i="2" s="1"/>
  <c r="BN314" i="2" s="1"/>
  <c r="BV314" i="2" s="1"/>
  <c r="CD314" i="2" s="1"/>
  <c r="AH289" i="2"/>
  <c r="AP289" i="2" s="1"/>
  <c r="AX289" i="2" s="1"/>
  <c r="BF289" i="2" s="1"/>
  <c r="BN289" i="2" s="1"/>
  <c r="BV289" i="2" s="1"/>
  <c r="CD289" i="2" s="1"/>
  <c r="CW287" i="2"/>
  <c r="CW286" i="2"/>
  <c r="CW285" i="2"/>
  <c r="R280" i="2"/>
  <c r="Z280" i="2" s="1"/>
  <c r="AH280" i="2" s="1"/>
  <c r="AP280" i="2" s="1"/>
  <c r="AX280" i="2" s="1"/>
  <c r="BF280" i="2" s="1"/>
  <c r="BN280" i="2" s="1"/>
  <c r="BV280" i="2" s="1"/>
  <c r="CD280" i="2" s="1"/>
  <c r="CV279" i="2"/>
  <c r="AJ278" i="2"/>
  <c r="AE278" i="2"/>
  <c r="V278" i="2"/>
  <c r="M278" i="2"/>
  <c r="H278" i="2"/>
  <c r="Z275" i="2"/>
  <c r="AH275" i="2" s="1"/>
  <c r="AP275" i="2" s="1"/>
  <c r="AX275" i="2" s="1"/>
  <c r="BF275" i="2" s="1"/>
  <c r="BN275" i="2" s="1"/>
  <c r="BV275" i="2" s="1"/>
  <c r="CD275" i="2" s="1"/>
  <c r="CW273" i="2"/>
  <c r="CC273" i="2"/>
  <c r="AX272" i="2"/>
  <c r="BF272" i="2" s="1"/>
  <c r="BN272" i="2" s="1"/>
  <c r="BV272" i="2" s="1"/>
  <c r="BN267" i="2"/>
  <c r="BV267" i="2" s="1"/>
  <c r="CD267" i="2" s="1"/>
  <c r="AX267" i="2"/>
  <c r="BF267" i="2" s="1"/>
  <c r="BV266" i="2"/>
  <c r="CD266" i="2" s="1"/>
  <c r="Z261" i="2"/>
  <c r="AH261" i="2" s="1"/>
  <c r="CT254" i="2"/>
  <c r="CX254" i="2" s="1"/>
  <c r="BQ248" i="2"/>
  <c r="BU248" i="2" s="1"/>
  <c r="BU242" i="2" s="1"/>
  <c r="AU248" i="2"/>
  <c r="AU242" i="2" s="1"/>
  <c r="AU227" i="2" s="1"/>
  <c r="AU226" i="2" s="1"/>
  <c r="AK248" i="2"/>
  <c r="AK242" i="2" s="1"/>
  <c r="AK227" i="2" s="1"/>
  <c r="AC248" i="2"/>
  <c r="AC242" i="2" s="1"/>
  <c r="AC227" i="2" s="1"/>
  <c r="AC226" i="2" s="1"/>
  <c r="H248" i="2"/>
  <c r="BF241" i="2"/>
  <c r="BN241" i="2" s="1"/>
  <c r="BV241" i="2" s="1"/>
  <c r="CD241" i="2" s="1"/>
  <c r="AH240" i="2"/>
  <c r="AP240" i="2" s="1"/>
  <c r="AX240" i="2" s="1"/>
  <c r="BF240" i="2" s="1"/>
  <c r="BN240" i="2" s="1"/>
  <c r="BV240" i="2" s="1"/>
  <c r="CD240" i="2" s="1"/>
  <c r="Z236" i="2"/>
  <c r="AH236" i="2" s="1"/>
  <c r="AP236" i="2" s="1"/>
  <c r="AX236" i="2" s="1"/>
  <c r="BF236" i="2" s="1"/>
  <c r="BN236" i="2" s="1"/>
  <c r="BV236" i="2" s="1"/>
  <c r="CD236" i="2" s="1"/>
  <c r="CY231" i="2"/>
  <c r="CY229" i="2" s="1"/>
  <c r="BI227" i="2"/>
  <c r="BY227" i="2"/>
  <c r="BY226" i="2" s="1"/>
  <c r="AM227" i="2"/>
  <c r="AM226" i="2" s="1"/>
  <c r="W227" i="2"/>
  <c r="W226" i="2" s="1"/>
  <c r="G227" i="2"/>
  <c r="BA268" i="2"/>
  <c r="BE268" i="2" s="1"/>
  <c r="U268" i="2"/>
  <c r="Y268" i="2" s="1"/>
  <c r="P261" i="2"/>
  <c r="CW260" i="2"/>
  <c r="CY260" i="2" s="1"/>
  <c r="BM258" i="2"/>
  <c r="BM254" i="2" s="1"/>
  <c r="BM248" i="2" s="1"/>
  <c r="AW258" i="2"/>
  <c r="AG258" i="2"/>
  <c r="AG254" i="2" s="1"/>
  <c r="Q258" i="2"/>
  <c r="R258" i="2" s="1"/>
  <c r="Z258" i="2" s="1"/>
  <c r="BT255" i="2"/>
  <c r="BD255" i="2"/>
  <c r="AN255" i="2"/>
  <c r="X255" i="2"/>
  <c r="CM248" i="2"/>
  <c r="BP248" i="2"/>
  <c r="AZ248" i="2"/>
  <c r="T248" i="2"/>
  <c r="AX243" i="2"/>
  <c r="BF243" i="2" s="1"/>
  <c r="BN243" i="2" s="1"/>
  <c r="BV243" i="2" s="1"/>
  <c r="CD243" i="2" s="1"/>
  <c r="R243" i="2"/>
  <c r="Z243" i="2" s="1"/>
  <c r="AH243" i="2" s="1"/>
  <c r="AP243" i="2" s="1"/>
  <c r="CC239" i="2"/>
  <c r="BU239" i="2"/>
  <c r="CC237" i="2"/>
  <c r="CC233" i="2"/>
  <c r="Q231" i="2"/>
  <c r="R231" i="2" s="1"/>
  <c r="Z231" i="2" s="1"/>
  <c r="AH231" i="2" s="1"/>
  <c r="AP231" i="2" s="1"/>
  <c r="AX231" i="2" s="1"/>
  <c r="BF231" i="2" s="1"/>
  <c r="BN231" i="2" s="1"/>
  <c r="BV231" i="2" s="1"/>
  <c r="CD231" i="2" s="1"/>
  <c r="CC230" i="2"/>
  <c r="BU230" i="2"/>
  <c r="BM230" i="2"/>
  <c r="AH230" i="2"/>
  <c r="AP230" i="2" s="1"/>
  <c r="CT229" i="2"/>
  <c r="CA229" i="2"/>
  <c r="CA228" i="2" s="1"/>
  <c r="CW228" i="2" s="1"/>
  <c r="J229" i="2"/>
  <c r="J228" i="2" s="1"/>
  <c r="BZ228" i="2"/>
  <c r="BZ227" i="2" s="1"/>
  <c r="BZ226" i="2" s="1"/>
  <c r="Z211" i="2"/>
  <c r="CO188" i="2"/>
  <c r="CJ188" i="2"/>
  <c r="CF188" i="2"/>
  <c r="BZ188" i="2"/>
  <c r="BD188" i="2"/>
  <c r="AZ188" i="2"/>
  <c r="AT188" i="2"/>
  <c r="X188" i="2"/>
  <c r="T188" i="2"/>
  <c r="I188" i="2"/>
  <c r="E188" i="2"/>
  <c r="CV180" i="2"/>
  <c r="BR173" i="2"/>
  <c r="BL173" i="2"/>
  <c r="BH173" i="2"/>
  <c r="AL173" i="2"/>
  <c r="CW271" i="2"/>
  <c r="CW269" i="2"/>
  <c r="CA268" i="2"/>
  <c r="AC268" i="2"/>
  <c r="AG268" i="2" s="1"/>
  <c r="CW267" i="2"/>
  <c r="CY267" i="2" s="1"/>
  <c r="AO261" i="2"/>
  <c r="AO254" i="2" s="1"/>
  <c r="CC257" i="2"/>
  <c r="CC255" i="2" s="1"/>
  <c r="AW255" i="2"/>
  <c r="CW251" i="2"/>
  <c r="CY251" i="2" s="1"/>
  <c r="CW250" i="2"/>
  <c r="CY250" i="2" s="1"/>
  <c r="AH250" i="2"/>
  <c r="AP250" i="2" s="1"/>
  <c r="AX250" i="2" s="1"/>
  <c r="BF250" i="2" s="1"/>
  <c r="BN250" i="2" s="1"/>
  <c r="CT249" i="2"/>
  <c r="CX249" i="2" s="1"/>
  <c r="AN249" i="2"/>
  <c r="BE188" i="2"/>
  <c r="Y188" i="2"/>
  <c r="G188" i="2"/>
  <c r="CR188" i="2"/>
  <c r="CN188" i="2"/>
  <c r="CI188" i="2"/>
  <c r="CU180" i="2"/>
  <c r="CA173" i="2"/>
  <c r="BU174" i="2"/>
  <c r="BQ173" i="2"/>
  <c r="AU173" i="2"/>
  <c r="AO174" i="2"/>
  <c r="AK173" i="2"/>
  <c r="CC274" i="2"/>
  <c r="CY274" i="2" s="1"/>
  <c r="CY273" i="2" s="1"/>
  <c r="AW270" i="2"/>
  <c r="AO270" i="2"/>
  <c r="Q270" i="2"/>
  <c r="CW264" i="2"/>
  <c r="CY264" i="2" s="1"/>
  <c r="CC261" i="2"/>
  <c r="Z259" i="2"/>
  <c r="AH259" i="2" s="1"/>
  <c r="AP259" i="2" s="1"/>
  <c r="AX259" i="2" s="1"/>
  <c r="BF259" i="2" s="1"/>
  <c r="BN259" i="2" s="1"/>
  <c r="BV259" i="2" s="1"/>
  <c r="CD259" i="2" s="1"/>
  <c r="R256" i="2"/>
  <c r="CC250" i="2"/>
  <c r="BU250" i="2"/>
  <c r="AW249" i="2"/>
  <c r="Q249" i="2"/>
  <c r="BH248" i="2"/>
  <c r="CW243" i="2"/>
  <c r="CY243" i="2" s="1"/>
  <c r="Z239" i="2"/>
  <c r="AH239" i="2" s="1"/>
  <c r="AP239" i="2" s="1"/>
  <c r="AX239" i="2" s="1"/>
  <c r="BF239" i="2" s="1"/>
  <c r="BN239" i="2" s="1"/>
  <c r="CW234" i="2"/>
  <c r="CY234" i="2" s="1"/>
  <c r="AX230" i="2"/>
  <c r="BF230" i="2" s="1"/>
  <c r="M229" i="2"/>
  <c r="AH211" i="2"/>
  <c r="AP211" i="2" s="1"/>
  <c r="AX211" i="2" s="1"/>
  <c r="BF211" i="2" s="1"/>
  <c r="BN211" i="2" s="1"/>
  <c r="BV211" i="2" s="1"/>
  <c r="CD211" i="2" s="1"/>
  <c r="CY203" i="2"/>
  <c r="CW193" i="2"/>
  <c r="CU193" i="2"/>
  <c r="CO173" i="2"/>
  <c r="CJ173" i="2"/>
  <c r="CF173" i="2"/>
  <c r="BZ173" i="2"/>
  <c r="BD173" i="2"/>
  <c r="AZ173" i="2"/>
  <c r="AT173" i="2"/>
  <c r="CW262" i="2"/>
  <c r="CY262" i="2" s="1"/>
  <c r="Z256" i="2"/>
  <c r="AH256" i="2" s="1"/>
  <c r="AP256" i="2" s="1"/>
  <c r="AX256" i="2" s="1"/>
  <c r="BF256" i="2" s="1"/>
  <c r="BN256" i="2" s="1"/>
  <c r="BV256" i="2" s="1"/>
  <c r="CD256" i="2" s="1"/>
  <c r="AV249" i="2"/>
  <c r="P249" i="2"/>
  <c r="Z200" i="2"/>
  <c r="AH200" i="2" s="1"/>
  <c r="AP200" i="2" s="1"/>
  <c r="AX200" i="2" s="1"/>
  <c r="BF200" i="2" s="1"/>
  <c r="BN200" i="2" s="1"/>
  <c r="BV200" i="2" s="1"/>
  <c r="CD200" i="2" s="1"/>
  <c r="CT193" i="2"/>
  <c r="R193" i="2"/>
  <c r="Z193" i="2" s="1"/>
  <c r="AH193" i="2" s="1"/>
  <c r="AP193" i="2" s="1"/>
  <c r="AX193" i="2" s="1"/>
  <c r="BF193" i="2" s="1"/>
  <c r="BN193" i="2" s="1"/>
  <c r="BV193" i="2" s="1"/>
  <c r="CD193" i="2" s="1"/>
  <c r="CA188" i="2"/>
  <c r="BU188" i="2"/>
  <c r="BQ188" i="2"/>
  <c r="AU188" i="2"/>
  <c r="AO188" i="2"/>
  <c r="AK188" i="2"/>
  <c r="O188" i="2"/>
  <c r="J188" i="2"/>
  <c r="R188" i="2" s="1"/>
  <c r="F188" i="2"/>
  <c r="R180" i="2"/>
  <c r="Z180" i="2" s="1"/>
  <c r="AH180" i="2" s="1"/>
  <c r="CW180" i="2"/>
  <c r="CR173" i="2"/>
  <c r="CN173" i="2"/>
  <c r="CI173" i="2"/>
  <c r="BM174" i="2"/>
  <c r="BI173" i="2"/>
  <c r="BC173" i="2"/>
  <c r="CU194" i="2"/>
  <c r="CY194" i="2" s="1"/>
  <c r="AH194" i="2"/>
  <c r="AP194" i="2" s="1"/>
  <c r="AX194" i="2" s="1"/>
  <c r="BF194" i="2" s="1"/>
  <c r="BN194" i="2" s="1"/>
  <c r="BV194" i="2" s="1"/>
  <c r="CD194" i="2" s="1"/>
  <c r="CT189" i="2"/>
  <c r="CX189" i="2" s="1"/>
  <c r="CW184" i="2"/>
  <c r="CY184" i="2" s="1"/>
  <c r="R184" i="2"/>
  <c r="Z184" i="2" s="1"/>
  <c r="AH184" i="2" s="1"/>
  <c r="AP184" i="2" s="1"/>
  <c r="AX184" i="2" s="1"/>
  <c r="BF184" i="2" s="1"/>
  <c r="BN184" i="2" s="1"/>
  <c r="BV184" i="2" s="1"/>
  <c r="CD184" i="2" s="1"/>
  <c r="BU180" i="2"/>
  <c r="AO180" i="2"/>
  <c r="CU178" i="2"/>
  <c r="CY178" i="2" s="1"/>
  <c r="BN178" i="2"/>
  <c r="BV178" i="2" s="1"/>
  <c r="CD178" i="2" s="1"/>
  <c r="AH178" i="2"/>
  <c r="AP178" i="2" s="1"/>
  <c r="AX178" i="2" s="1"/>
  <c r="BF178" i="2" s="1"/>
  <c r="AD173" i="2"/>
  <c r="Y174" i="2"/>
  <c r="U173" i="2"/>
  <c r="P173" i="2"/>
  <c r="G173" i="2"/>
  <c r="CV174" i="2"/>
  <c r="CW176" i="2"/>
  <c r="Z165" i="2"/>
  <c r="Z164" i="2"/>
  <c r="AH164" i="2" s="1"/>
  <c r="Z160" i="2"/>
  <c r="AH160" i="2" s="1"/>
  <c r="AP160" i="2" s="1"/>
  <c r="BP152" i="2"/>
  <c r="BP151" i="2" s="1"/>
  <c r="BT155" i="2"/>
  <c r="BL155" i="2"/>
  <c r="AP154" i="2"/>
  <c r="AX154" i="2" s="1"/>
  <c r="BF154" i="2" s="1"/>
  <c r="BN154" i="2" s="1"/>
  <c r="BV154" i="2" s="1"/>
  <c r="CD154" i="2" s="1"/>
  <c r="CQ152" i="2"/>
  <c r="CQ151" i="2" s="1"/>
  <c r="CQ126" i="2" s="1"/>
  <c r="CT194" i="2"/>
  <c r="CX194" i="2" s="1"/>
  <c r="N193" i="2"/>
  <c r="N188" i="2" s="1"/>
  <c r="CW189" i="2"/>
  <c r="CY189" i="2" s="1"/>
  <c r="R189" i="2"/>
  <c r="Z189" i="2" s="1"/>
  <c r="AH189" i="2" s="1"/>
  <c r="AP189" i="2" s="1"/>
  <c r="AX189" i="2" s="1"/>
  <c r="BF189" i="2" s="1"/>
  <c r="BN189" i="2" s="1"/>
  <c r="BV189" i="2" s="1"/>
  <c r="CD189" i="2" s="1"/>
  <c r="M188" i="2"/>
  <c r="AG174" i="2"/>
  <c r="AC173" i="2"/>
  <c r="X173" i="2"/>
  <c r="T173" i="2"/>
  <c r="O173" i="2"/>
  <c r="J173" i="2"/>
  <c r="F173" i="2"/>
  <c r="CU174" i="2"/>
  <c r="CV176" i="2"/>
  <c r="CQ173" i="2"/>
  <c r="CM173" i="2"/>
  <c r="CH173" i="2"/>
  <c r="CC173" i="2"/>
  <c r="BY173" i="2"/>
  <c r="BT173" i="2"/>
  <c r="BP173" i="2"/>
  <c r="BK173" i="2"/>
  <c r="BB173" i="2"/>
  <c r="BB126" i="2" s="1"/>
  <c r="AW173" i="2"/>
  <c r="AS173" i="2"/>
  <c r="AN173" i="2"/>
  <c r="CC151" i="2"/>
  <c r="L180" i="2"/>
  <c r="L173" i="2" s="1"/>
  <c r="AF173" i="2"/>
  <c r="AB173" i="2"/>
  <c r="W173" i="2"/>
  <c r="N173" i="2"/>
  <c r="I173" i="2"/>
  <c r="E173" i="2"/>
  <c r="CT174" i="2"/>
  <c r="CU176" i="2"/>
  <c r="CP173" i="2"/>
  <c r="CP126" i="2" s="1"/>
  <c r="CP404" i="2" s="1"/>
  <c r="CP428" i="2" s="1"/>
  <c r="CK173" i="2"/>
  <c r="CK126" i="2" s="1"/>
  <c r="CG173" i="2"/>
  <c r="CB173" i="2"/>
  <c r="BX173" i="2"/>
  <c r="BS173" i="2"/>
  <c r="BJ173" i="2"/>
  <c r="BE173" i="2"/>
  <c r="BA173" i="2"/>
  <c r="AV173" i="2"/>
  <c r="AR173" i="2"/>
  <c r="AM173" i="2"/>
  <c r="AH165" i="2"/>
  <c r="AP165" i="2" s="1"/>
  <c r="AX165" i="2" s="1"/>
  <c r="BF165" i="2" s="1"/>
  <c r="BN165" i="2" s="1"/>
  <c r="BV165" i="2" s="1"/>
  <c r="CD165" i="2" s="1"/>
  <c r="AX160" i="2"/>
  <c r="BF160" i="2" s="1"/>
  <c r="BN160" i="2" s="1"/>
  <c r="BV160" i="2" s="1"/>
  <c r="CD160" i="2" s="1"/>
  <c r="CB155" i="2"/>
  <c r="CB152" i="2" s="1"/>
  <c r="CB151" i="2" s="1"/>
  <c r="X155" i="2"/>
  <c r="CV178" i="2"/>
  <c r="CX178" i="2" s="1"/>
  <c r="AJ173" i="2"/>
  <c r="AE173" i="2"/>
  <c r="V173" i="2"/>
  <c r="R176" i="2"/>
  <c r="Z176" i="2" s="1"/>
  <c r="AH176" i="2" s="1"/>
  <c r="AP176" i="2" s="1"/>
  <c r="AX176" i="2" s="1"/>
  <c r="BF176" i="2" s="1"/>
  <c r="BN176" i="2" s="1"/>
  <c r="BV176" i="2" s="1"/>
  <c r="CD176" i="2" s="1"/>
  <c r="Q174" i="2"/>
  <c r="M173" i="2"/>
  <c r="H173" i="2"/>
  <c r="CW174" i="2"/>
  <c r="CT176" i="2"/>
  <c r="BN162" i="2"/>
  <c r="BV162" i="2" s="1"/>
  <c r="CD162" i="2" s="1"/>
  <c r="AX162" i="2"/>
  <c r="BF162" i="2" s="1"/>
  <c r="AH159" i="2"/>
  <c r="AP159" i="2" s="1"/>
  <c r="AX159" i="2" s="1"/>
  <c r="BF159" i="2" s="1"/>
  <c r="BN159" i="2" s="1"/>
  <c r="BV159" i="2" s="1"/>
  <c r="CD159" i="2" s="1"/>
  <c r="BI152" i="2"/>
  <c r="BI151" i="2" s="1"/>
  <c r="BM155" i="2"/>
  <c r="P155" i="2"/>
  <c r="P152" i="2" s="1"/>
  <c r="P151" i="2" s="1"/>
  <c r="I155" i="2"/>
  <c r="I152" i="2" s="1"/>
  <c r="I151" i="2" s="1"/>
  <c r="AP156" i="2"/>
  <c r="AX156" i="2" s="1"/>
  <c r="BF156" i="2" s="1"/>
  <c r="BN156" i="2" s="1"/>
  <c r="BV156" i="2" s="1"/>
  <c r="CD156" i="2" s="1"/>
  <c r="CO152" i="2"/>
  <c r="CO151" i="2" s="1"/>
  <c r="BT152" i="2"/>
  <c r="BT151" i="2" s="1"/>
  <c r="AN152" i="2"/>
  <c r="AN151" i="2" s="1"/>
  <c r="AN126" i="2" s="1"/>
  <c r="AK164" i="2"/>
  <c r="CT158" i="2"/>
  <c r="CX158" i="2" s="1"/>
  <c r="CJ158" i="2"/>
  <c r="CB158" i="2"/>
  <c r="BT158" i="2"/>
  <c r="BM158" i="2"/>
  <c r="AV158" i="2"/>
  <c r="X158" i="2"/>
  <c r="CW155" i="2"/>
  <c r="BU151" i="2"/>
  <c r="BQ151" i="2"/>
  <c r="BC151" i="2"/>
  <c r="AO155" i="2"/>
  <c r="AB155" i="2"/>
  <c r="AF155" i="2" s="1"/>
  <c r="W151" i="2"/>
  <c r="CF152" i="2"/>
  <c r="CF151" i="2" s="1"/>
  <c r="BX152" i="2"/>
  <c r="BX151" i="2" s="1"/>
  <c r="BJ152" i="2"/>
  <c r="BJ151" i="2" s="1"/>
  <c r="AJ152" i="2"/>
  <c r="AJ151" i="2" s="1"/>
  <c r="AE152" i="2"/>
  <c r="AE151" i="2" s="1"/>
  <c r="AE126" i="2" s="1"/>
  <c r="U152" i="2"/>
  <c r="U151" i="2" s="1"/>
  <c r="BM152" i="2"/>
  <c r="BD152" i="2"/>
  <c r="BD151" i="2" s="1"/>
  <c r="AG152" i="2"/>
  <c r="CX145" i="2"/>
  <c r="Z139" i="2"/>
  <c r="AH139" i="2" s="1"/>
  <c r="AP139" i="2" s="1"/>
  <c r="AX139" i="2" s="1"/>
  <c r="BF139" i="2" s="1"/>
  <c r="BN139" i="2" s="1"/>
  <c r="BV139" i="2" s="1"/>
  <c r="CD139" i="2" s="1"/>
  <c r="CU136" i="2"/>
  <c r="BZ127" i="2"/>
  <c r="BJ127" i="2"/>
  <c r="AT127" i="2"/>
  <c r="AD127" i="2"/>
  <c r="BY126" i="2"/>
  <c r="BM127" i="2"/>
  <c r="AG127" i="2"/>
  <c r="CH155" i="2"/>
  <c r="CH152" i="2" s="1"/>
  <c r="CH151" i="2" s="1"/>
  <c r="CH126" i="2" s="1"/>
  <c r="AS155" i="2"/>
  <c r="M152" i="2"/>
  <c r="H151" i="2"/>
  <c r="BH152" i="2"/>
  <c r="BH151" i="2" s="1"/>
  <c r="BH126" i="2" s="1"/>
  <c r="AD152" i="2"/>
  <c r="AD151" i="2" s="1"/>
  <c r="T152" i="2"/>
  <c r="T151" i="2" s="1"/>
  <c r="N152" i="2"/>
  <c r="N151" i="2" s="1"/>
  <c r="G152" i="2"/>
  <c r="CM152" i="2"/>
  <c r="CM151" i="2" s="1"/>
  <c r="CM126" i="2" s="1"/>
  <c r="CT136" i="2"/>
  <c r="CR127" i="2"/>
  <c r="CN127" i="2"/>
  <c r="CI127" i="2"/>
  <c r="CI126" i="2" s="1"/>
  <c r="CI404" i="2" s="1"/>
  <c r="CI428" i="2" s="1"/>
  <c r="BS127" i="2"/>
  <c r="BC127" i="2"/>
  <c r="BC126" i="2" s="1"/>
  <c r="W127" i="2"/>
  <c r="N127" i="2"/>
  <c r="I127" i="2"/>
  <c r="E127" i="2"/>
  <c r="CT128" i="2"/>
  <c r="CO127" i="2"/>
  <c r="CO126" i="2" s="1"/>
  <c r="CF127" i="2"/>
  <c r="BT126" i="2"/>
  <c r="BK126" i="2"/>
  <c r="AZ127" i="2"/>
  <c r="T127" i="2"/>
  <c r="BS151" i="2"/>
  <c r="BA152" i="2"/>
  <c r="BA151" i="2" s="1"/>
  <c r="AM151" i="2"/>
  <c r="CT154" i="2"/>
  <c r="CX154" i="2" s="1"/>
  <c r="AZ152" i="2"/>
  <c r="AZ151" i="2" s="1"/>
  <c r="AT152" i="2"/>
  <c r="AT151" i="2" s="1"/>
  <c r="AC152" i="2"/>
  <c r="AC151" i="2" s="1"/>
  <c r="X154" i="2"/>
  <c r="L152" i="2"/>
  <c r="L151" i="2" s="1"/>
  <c r="E152" i="2"/>
  <c r="Q152" i="2"/>
  <c r="CC126" i="2"/>
  <c r="BI127" i="2"/>
  <c r="BI126" i="2" s="1"/>
  <c r="AC127" i="2"/>
  <c r="AC126" i="2" s="1"/>
  <c r="R127" i="2"/>
  <c r="H126" i="2"/>
  <c r="CU158" i="2"/>
  <c r="CY158" i="2" s="1"/>
  <c r="BD158" i="2"/>
  <c r="CA151" i="2"/>
  <c r="AU151" i="2"/>
  <c r="O151" i="2"/>
  <c r="J155" i="2"/>
  <c r="J152" i="2" s="1"/>
  <c r="J151" i="2" s="1"/>
  <c r="J126" i="2" s="1"/>
  <c r="F151" i="2"/>
  <c r="BZ152" i="2"/>
  <c r="BZ151" i="2" s="1"/>
  <c r="BR152" i="2"/>
  <c r="BR151" i="2" s="1"/>
  <c r="BL154" i="2"/>
  <c r="BL152" i="2" s="1"/>
  <c r="BL151" i="2" s="1"/>
  <c r="BL126" i="2" s="1"/>
  <c r="AR152" i="2"/>
  <c r="AR151" i="2" s="1"/>
  <c r="AR126" i="2" s="1"/>
  <c r="AL152" i="2"/>
  <c r="AL151" i="2" s="1"/>
  <c r="AL126" i="2" s="1"/>
  <c r="AF154" i="2"/>
  <c r="AF152" i="2" s="1"/>
  <c r="AF151" i="2" s="1"/>
  <c r="AF126" i="2" s="1"/>
  <c r="AB152" i="2"/>
  <c r="AB151" i="2" s="1"/>
  <c r="AB126" i="2" s="1"/>
  <c r="V152" i="2"/>
  <c r="V151" i="2" s="1"/>
  <c r="V126" i="2" s="1"/>
  <c r="H2" i="2"/>
  <c r="I2" i="2"/>
  <c r="BE152" i="2"/>
  <c r="AV152" i="2"/>
  <c r="AV151" i="2" s="1"/>
  <c r="AV126" i="2" s="1"/>
  <c r="Y152" i="2"/>
  <c r="CG126" i="2"/>
  <c r="CG404" i="2" s="1"/>
  <c r="CG428" i="2" s="1"/>
  <c r="BU127" i="2"/>
  <c r="BQ126" i="2"/>
  <c r="BA126" i="2"/>
  <c r="AO127" i="2"/>
  <c r="U126" i="2"/>
  <c r="P127" i="2"/>
  <c r="L127" i="2"/>
  <c r="CJ127" i="2"/>
  <c r="CA127" i="2"/>
  <c r="CA126" i="2" s="1"/>
  <c r="BP126" i="2"/>
  <c r="BD127" i="2"/>
  <c r="AU127" i="2"/>
  <c r="AJ126" i="2"/>
  <c r="X127" i="2"/>
  <c r="O127" i="2"/>
  <c r="O126" i="2" s="1"/>
  <c r="F127" i="2"/>
  <c r="CT139" i="2"/>
  <c r="CX139" i="2" s="1"/>
  <c r="BE136" i="2"/>
  <c r="AM136" i="2"/>
  <c r="CW136" i="2" s="1"/>
  <c r="Y136" i="2"/>
  <c r="Z136" i="2" s="1"/>
  <c r="AH136" i="2" s="1"/>
  <c r="AP136" i="2" s="1"/>
  <c r="AX136" i="2" s="1"/>
  <c r="G136" i="2"/>
  <c r="CV136" i="2" s="1"/>
  <c r="CT131" i="2"/>
  <c r="CX131" i="2" s="1"/>
  <c r="CU128" i="2"/>
  <c r="BE128" i="2"/>
  <c r="AM128" i="2"/>
  <c r="Y128" i="2"/>
  <c r="G128" i="2"/>
  <c r="AX114" i="2"/>
  <c r="BF114" i="2" s="1"/>
  <c r="BN114" i="2" s="1"/>
  <c r="BV114" i="2" s="1"/>
  <c r="CD114" i="2" s="1"/>
  <c r="AN110" i="2"/>
  <c r="J110" i="2"/>
  <c r="AP106" i="2"/>
  <c r="AX106" i="2" s="1"/>
  <c r="BF106" i="2" s="1"/>
  <c r="BN106" i="2" s="1"/>
  <c r="BV106" i="2" s="1"/>
  <c r="CD106" i="2" s="1"/>
  <c r="BF104" i="2"/>
  <c r="BN104" i="2" s="1"/>
  <c r="AP102" i="2"/>
  <c r="AX102" i="2" s="1"/>
  <c r="BF102" i="2" s="1"/>
  <c r="BN102" i="2" s="1"/>
  <c r="BV102" i="2" s="1"/>
  <c r="CD102" i="2" s="1"/>
  <c r="AH101" i="2"/>
  <c r="CY111" i="2"/>
  <c r="BI121" i="2"/>
  <c r="BM110" i="2"/>
  <c r="AC121" i="2"/>
  <c r="AG110" i="2"/>
  <c r="BN103" i="2"/>
  <c r="BV103" i="2" s="1"/>
  <c r="CD103" i="2" s="1"/>
  <c r="CW128" i="2"/>
  <c r="R128" i="2"/>
  <c r="CQ110" i="2"/>
  <c r="CJ110" i="2"/>
  <c r="CB110" i="2"/>
  <c r="BX121" i="2"/>
  <c r="BV104" i="2"/>
  <c r="CD104" i="2" s="1"/>
  <c r="AP116" i="2"/>
  <c r="AX116" i="2" s="1"/>
  <c r="BF116" i="2" s="1"/>
  <c r="BN116" i="2" s="1"/>
  <c r="BV116" i="2" s="1"/>
  <c r="CD116" i="2" s="1"/>
  <c r="AP112" i="2"/>
  <c r="AX112" i="2" s="1"/>
  <c r="BF112" i="2" s="1"/>
  <c r="BN112" i="2" s="1"/>
  <c r="BV112" i="2" s="1"/>
  <c r="CD112" i="2" s="1"/>
  <c r="X110" i="2"/>
  <c r="P110" i="2"/>
  <c r="AH105" i="2"/>
  <c r="AP105" i="2" s="1"/>
  <c r="AX105" i="2" s="1"/>
  <c r="BF105" i="2" s="1"/>
  <c r="BN105" i="2" s="1"/>
  <c r="BV105" i="2" s="1"/>
  <c r="CD105" i="2" s="1"/>
  <c r="AX103" i="2"/>
  <c r="BF103" i="2" s="1"/>
  <c r="AP101" i="2"/>
  <c r="AX101" i="2" s="1"/>
  <c r="BF101" i="2" s="1"/>
  <c r="BN101" i="2" s="1"/>
  <c r="BV101" i="2" s="1"/>
  <c r="CD101" i="2" s="1"/>
  <c r="CW111" i="2"/>
  <c r="BT111" i="2"/>
  <c r="BM111" i="2"/>
  <c r="BD111" i="2"/>
  <c r="AL110" i="2"/>
  <c r="O110" i="2"/>
  <c r="Q110" i="2" s="1"/>
  <c r="R110" i="2" s="1"/>
  <c r="BF100" i="2"/>
  <c r="BN100" i="2" s="1"/>
  <c r="CQ91" i="2"/>
  <c r="CB91" i="2"/>
  <c r="BU99" i="2"/>
  <c r="BS95" i="2"/>
  <c r="BU95" i="2" s="1"/>
  <c r="BF99" i="2"/>
  <c r="BN99" i="2" s="1"/>
  <c r="AP97" i="2"/>
  <c r="AX97" i="2" s="1"/>
  <c r="BF97" i="2" s="1"/>
  <c r="BN97" i="2" s="1"/>
  <c r="BV97" i="2" s="1"/>
  <c r="CD97" i="2" s="1"/>
  <c r="AP96" i="2"/>
  <c r="AX96" i="2" s="1"/>
  <c r="BF96" i="2" s="1"/>
  <c r="BN96" i="2" s="1"/>
  <c r="BV96" i="2" s="1"/>
  <c r="CD96" i="2" s="1"/>
  <c r="CT95" i="2"/>
  <c r="BJ91" i="2"/>
  <c r="BD91" i="2"/>
  <c r="AZ91" i="2"/>
  <c r="AZ78" i="2" s="1"/>
  <c r="AZ109" i="2" s="1"/>
  <c r="AZ121" i="2" s="1"/>
  <c r="AR91" i="2"/>
  <c r="AD91" i="2"/>
  <c r="AD78" i="2" s="1"/>
  <c r="AD109" i="2" s="1"/>
  <c r="AD121" i="2" s="1"/>
  <c r="X91" i="2"/>
  <c r="T91" i="2"/>
  <c r="T78" i="2" s="1"/>
  <c r="T109" i="2" s="1"/>
  <c r="T121" i="2" s="1"/>
  <c r="CR91" i="2"/>
  <c r="CR78" i="2" s="1"/>
  <c r="CR109" i="2" s="1"/>
  <c r="CR121" i="2" s="1"/>
  <c r="CK91" i="2"/>
  <c r="CK78" i="2" s="1"/>
  <c r="CK109" i="2" s="1"/>
  <c r="CK121" i="2" s="1"/>
  <c r="BK91" i="2"/>
  <c r="BM92" i="2"/>
  <c r="AT91" i="2"/>
  <c r="AN91" i="2"/>
  <c r="CT92" i="2"/>
  <c r="V91" i="2"/>
  <c r="V78" i="2" s="1"/>
  <c r="V109" i="2" s="1"/>
  <c r="V121" i="2" s="1"/>
  <c r="Z89" i="2"/>
  <c r="AH89" i="2" s="1"/>
  <c r="AP89" i="2" s="1"/>
  <c r="AX89" i="2" s="1"/>
  <c r="BF89" i="2" s="1"/>
  <c r="BN89" i="2" s="1"/>
  <c r="BV89" i="2" s="1"/>
  <c r="CD89" i="2" s="1"/>
  <c r="Z88" i="2"/>
  <c r="AH88" i="2" s="1"/>
  <c r="AP88" i="2" s="1"/>
  <c r="AX88" i="2" s="1"/>
  <c r="BF88" i="2" s="1"/>
  <c r="BN88" i="2" s="1"/>
  <c r="BV88" i="2" s="1"/>
  <c r="CD88" i="2" s="1"/>
  <c r="BC110" i="2"/>
  <c r="BE110" i="2" s="1"/>
  <c r="AT110" i="2"/>
  <c r="AV110" i="2" s="1"/>
  <c r="AK110" i="2"/>
  <c r="AO110" i="2" s="1"/>
  <c r="W110" i="2"/>
  <c r="CW110" i="2" s="1"/>
  <c r="N110" i="2"/>
  <c r="E110" i="2"/>
  <c r="BV100" i="2"/>
  <c r="CD100" i="2" s="1"/>
  <c r="BY91" i="2"/>
  <c r="AU91" i="2"/>
  <c r="AU78" i="2" s="1"/>
  <c r="AU109" i="2" s="1"/>
  <c r="AU121" i="2" s="1"/>
  <c r="AW95" i="2"/>
  <c r="O91" i="2"/>
  <c r="O78" i="2" s="1"/>
  <c r="O109" i="2" s="1"/>
  <c r="Q95" i="2"/>
  <c r="R95" i="2" s="1"/>
  <c r="AS91" i="2"/>
  <c r="AF91" i="2"/>
  <c r="I91" i="2"/>
  <c r="CB111" i="2"/>
  <c r="CW106" i="2"/>
  <c r="CY106" i="2" s="1"/>
  <c r="CJ91" i="2"/>
  <c r="CJ78" i="2" s="1"/>
  <c r="CJ109" i="2" s="1"/>
  <c r="AX99" i="2"/>
  <c r="BM95" i="2"/>
  <c r="AG95" i="2"/>
  <c r="G78" i="2"/>
  <c r="G109" i="2" s="1"/>
  <c r="CX91" i="2"/>
  <c r="BU91" i="2"/>
  <c r="BP91" i="2"/>
  <c r="BB91" i="2"/>
  <c r="BB78" i="2" s="1"/>
  <c r="BB109" i="2" s="1"/>
  <c r="BB121" i="2" s="1"/>
  <c r="AE91" i="2"/>
  <c r="N91" i="2"/>
  <c r="H91" i="2"/>
  <c r="CW101" i="2"/>
  <c r="CY101" i="2" s="1"/>
  <c r="BT91" i="2"/>
  <c r="BT78" i="2" s="1"/>
  <c r="BT109" i="2" s="1"/>
  <c r="BT121" i="2" s="1"/>
  <c r="AV91" i="2"/>
  <c r="BR91" i="2"/>
  <c r="BR78" i="2" s="1"/>
  <c r="BR109" i="2" s="1"/>
  <c r="BR121" i="2" s="1"/>
  <c r="BA91" i="2"/>
  <c r="AL91" i="2"/>
  <c r="AL78" i="2" s="1"/>
  <c r="AL109" i="2" s="1"/>
  <c r="Z95" i="2"/>
  <c r="U91" i="2"/>
  <c r="F91" i="2"/>
  <c r="CU95" i="2"/>
  <c r="CY92" i="2"/>
  <c r="CM91" i="2"/>
  <c r="CM78" i="2" s="1"/>
  <c r="CM109" i="2" s="1"/>
  <c r="CM121" i="2" s="1"/>
  <c r="CF91" i="2"/>
  <c r="CF78" i="2" s="1"/>
  <c r="CF109" i="2" s="1"/>
  <c r="CF121" i="2" s="1"/>
  <c r="BZ91" i="2"/>
  <c r="BZ78" i="2" s="1"/>
  <c r="BZ109" i="2" s="1"/>
  <c r="BZ121" i="2" s="1"/>
  <c r="BL91" i="2"/>
  <c r="BL78" i="2" s="1"/>
  <c r="BL109" i="2" s="1"/>
  <c r="BL121" i="2" s="1"/>
  <c r="BH91" i="2"/>
  <c r="BH78" i="2" s="1"/>
  <c r="AO91" i="2"/>
  <c r="AO78" i="2" s="1"/>
  <c r="AK91" i="2"/>
  <c r="AK78" i="2" s="1"/>
  <c r="AK109" i="2" s="1"/>
  <c r="W91" i="2"/>
  <c r="W78" i="2" s="1"/>
  <c r="W109" i="2" s="1"/>
  <c r="M91" i="2"/>
  <c r="M78" i="2" s="1"/>
  <c r="M109" i="2" s="1"/>
  <c r="M121" i="2" s="1"/>
  <c r="CV95" i="2"/>
  <c r="CU92" i="2"/>
  <c r="AG92" i="2"/>
  <c r="J92" i="2"/>
  <c r="J91" i="2" s="1"/>
  <c r="AW91" i="2"/>
  <c r="AJ91" i="2"/>
  <c r="Q91" i="2"/>
  <c r="R91" i="2" s="1"/>
  <c r="BD78" i="2"/>
  <c r="BD109" i="2" s="1"/>
  <c r="BD121" i="2" s="1"/>
  <c r="AV78" i="2"/>
  <c r="AV109" i="2" s="1"/>
  <c r="CO78" i="2"/>
  <c r="CO109" i="2" s="1"/>
  <c r="CO121" i="2" s="1"/>
  <c r="CU79" i="2"/>
  <c r="BY78" i="2"/>
  <c r="BY109" i="2" s="1"/>
  <c r="BY121" i="2" s="1"/>
  <c r="AR78" i="2"/>
  <c r="AR109" i="2" s="1"/>
  <c r="AR121" i="2" s="1"/>
  <c r="AM91" i="2"/>
  <c r="AM78" i="2" s="1"/>
  <c r="AM109" i="2" s="1"/>
  <c r="AM121" i="2" s="1"/>
  <c r="BU81" i="2"/>
  <c r="CW81" i="2"/>
  <c r="CY81" i="2" s="1"/>
  <c r="CY79" i="2" s="1"/>
  <c r="BM79" i="2"/>
  <c r="U78" i="2"/>
  <c r="U109" i="2" s="1"/>
  <c r="U121" i="2" s="1"/>
  <c r="CX78" i="2"/>
  <c r="BJ78" i="2"/>
  <c r="BJ109" i="2" s="1"/>
  <c r="BJ121" i="2" s="1"/>
  <c r="L78" i="2"/>
  <c r="L109" i="2" s="1"/>
  <c r="L121" i="2" s="1"/>
  <c r="CV92" i="2"/>
  <c r="CC92" i="2"/>
  <c r="BE92" i="2"/>
  <c r="Y92" i="2"/>
  <c r="CB78" i="2"/>
  <c r="CB109" i="2" s="1"/>
  <c r="CB121" i="2" s="1"/>
  <c r="X78" i="2"/>
  <c r="X109" i="2" s="1"/>
  <c r="Y79" i="2"/>
  <c r="Z80" i="2"/>
  <c r="CQ78" i="2"/>
  <c r="CQ109" i="2" s="1"/>
  <c r="CQ121" i="2" s="1"/>
  <c r="BS79" i="2"/>
  <c r="CW79" i="2" s="1"/>
  <c r="BA78" i="2"/>
  <c r="BA109" i="2" s="1"/>
  <c r="BA121" i="2" s="1"/>
  <c r="BP78" i="2"/>
  <c r="BP109" i="2" s="1"/>
  <c r="BP121" i="2" s="1"/>
  <c r="AE78" i="2"/>
  <c r="AE109" i="2" s="1"/>
  <c r="AE121" i="2" s="1"/>
  <c r="BC78" i="2"/>
  <c r="BC109" i="2" s="1"/>
  <c r="BC121" i="2" s="1"/>
  <c r="AT78" i="2"/>
  <c r="AT109" i="2" s="1"/>
  <c r="AT121" i="2" s="1"/>
  <c r="AN78" i="2"/>
  <c r="AN109" i="2" s="1"/>
  <c r="AN121" i="2" s="1"/>
  <c r="AJ78" i="2"/>
  <c r="AJ109" i="2" s="1"/>
  <c r="AJ121" i="2" s="1"/>
  <c r="I78" i="2"/>
  <c r="I109" i="2" s="1"/>
  <c r="CT79" i="2"/>
  <c r="E78" i="2"/>
  <c r="E109" i="2" s="1"/>
  <c r="AX82" i="2"/>
  <c r="BF82" i="2" s="1"/>
  <c r="BN82" i="2" s="1"/>
  <c r="BV82" i="2" s="1"/>
  <c r="CD82" i="2" s="1"/>
  <c r="AW79" i="2"/>
  <c r="AS78" i="2"/>
  <c r="AS109" i="2" s="1"/>
  <c r="AS121" i="2" s="1"/>
  <c r="H78" i="2"/>
  <c r="H109" i="2" s="1"/>
  <c r="R83" i="2"/>
  <c r="Z83" i="2" s="1"/>
  <c r="AH83" i="2" s="1"/>
  <c r="AP83" i="2" s="1"/>
  <c r="AX83" i="2" s="1"/>
  <c r="BF83" i="2" s="1"/>
  <c r="BN83" i="2" s="1"/>
  <c r="BV83" i="2" s="1"/>
  <c r="CD83" i="2" s="1"/>
  <c r="R81" i="2"/>
  <c r="Z81" i="2" s="1"/>
  <c r="AH81" i="2" s="1"/>
  <c r="AP81" i="2" s="1"/>
  <c r="AX81" i="2" s="1"/>
  <c r="BF81" i="2" s="1"/>
  <c r="BN81" i="2" s="1"/>
  <c r="AG79" i="2"/>
  <c r="AH80" i="2"/>
  <c r="AP80" i="2" s="1"/>
  <c r="AX80" i="2" s="1"/>
  <c r="BF80" i="2" s="1"/>
  <c r="BN80" i="2" s="1"/>
  <c r="BV80" i="2" s="1"/>
  <c r="CD80" i="2" s="1"/>
  <c r="J79" i="2"/>
  <c r="BQ78" i="2"/>
  <c r="BQ109" i="2" s="1"/>
  <c r="BQ121" i="2" s="1"/>
  <c r="BK78" i="2"/>
  <c r="BK109" i="2" s="1"/>
  <c r="BK121" i="2" s="1"/>
  <c r="AF78" i="2"/>
  <c r="AF109" i="2" s="1"/>
  <c r="AF121" i="2" s="1"/>
  <c r="AB78" i="2"/>
  <c r="AB109" i="2" s="1"/>
  <c r="AB121" i="2" s="1"/>
  <c r="Q79" i="2"/>
  <c r="BH13" i="2"/>
  <c r="CT13" i="2" s="1"/>
  <c r="CT14" i="2"/>
  <c r="CU14" i="2"/>
  <c r="J78" i="2" l="1"/>
  <c r="J109" i="2" s="1"/>
  <c r="AL121" i="2"/>
  <c r="AH95" i="2"/>
  <c r="AP95" i="2" s="1"/>
  <c r="CV110" i="2"/>
  <c r="AU126" i="2"/>
  <c r="X152" i="2"/>
  <c r="X151" i="2" s="1"/>
  <c r="BX126" i="2"/>
  <c r="CX176" i="2"/>
  <c r="CB126" i="2"/>
  <c r="CW188" i="2"/>
  <c r="CX248" i="2"/>
  <c r="CX242" i="2" s="1"/>
  <c r="CD233" i="2"/>
  <c r="Z268" i="2"/>
  <c r="AH268" i="2" s="1"/>
  <c r="AP268" i="2" s="1"/>
  <c r="AX268" i="2" s="1"/>
  <c r="BF268" i="2" s="1"/>
  <c r="BN268" i="2" s="1"/>
  <c r="BV268" i="2" s="1"/>
  <c r="AK226" i="2"/>
  <c r="CU268" i="2"/>
  <c r="BK404" i="2"/>
  <c r="BK428" i="2" s="1"/>
  <c r="CA248" i="2"/>
  <c r="CA242" i="2" s="1"/>
  <c r="AD226" i="2"/>
  <c r="AH326" i="2"/>
  <c r="Y335" i="2"/>
  <c r="CU372" i="2"/>
  <c r="CD419" i="2"/>
  <c r="CU335" i="2"/>
  <c r="CY344" i="2"/>
  <c r="Z381" i="2"/>
  <c r="CX391" i="2"/>
  <c r="CD416" i="2"/>
  <c r="CA406" i="2"/>
  <c r="CY148" i="2"/>
  <c r="R288" i="2"/>
  <c r="CC311" i="2"/>
  <c r="CY311" i="2" s="1"/>
  <c r="CW311" i="2"/>
  <c r="R308" i="2"/>
  <c r="Z308" i="2" s="1"/>
  <c r="AH408" i="2"/>
  <c r="CY413" i="2"/>
  <c r="CC423" i="2"/>
  <c r="BH109" i="2"/>
  <c r="BH121" i="2" s="1"/>
  <c r="CV91" i="2"/>
  <c r="CV78" i="2" s="1"/>
  <c r="AZ126" i="2"/>
  <c r="N126" i="2"/>
  <c r="CY180" i="2"/>
  <c r="CD237" i="2"/>
  <c r="AU404" i="2"/>
  <c r="AU428" i="2" s="1"/>
  <c r="CY279" i="2"/>
  <c r="CY278" i="2" s="1"/>
  <c r="CY318" i="2"/>
  <c r="CX278" i="2"/>
  <c r="CC276" i="2"/>
  <c r="CY276" i="2" s="1"/>
  <c r="CW276" i="2"/>
  <c r="CD232" i="2"/>
  <c r="Z273" i="2"/>
  <c r="AH273" i="2" s="1"/>
  <c r="AP273" i="2" s="1"/>
  <c r="AX273" i="2" s="1"/>
  <c r="BF273" i="2" s="1"/>
  <c r="BN273" i="2" s="1"/>
  <c r="BV273" i="2" s="1"/>
  <c r="CW382" i="2"/>
  <c r="AP408" i="2"/>
  <c r="AX408" i="2" s="1"/>
  <c r="BF408" i="2" s="1"/>
  <c r="BN408" i="2" s="1"/>
  <c r="CY415" i="2"/>
  <c r="CW385" i="2"/>
  <c r="W121" i="2"/>
  <c r="O121" i="2"/>
  <c r="CT180" i="2"/>
  <c r="CX180" i="2" s="1"/>
  <c r="CV193" i="2"/>
  <c r="CV228" i="2"/>
  <c r="CT313" i="2"/>
  <c r="AH356" i="2"/>
  <c r="AP356" i="2" s="1"/>
  <c r="AX356" i="2" s="1"/>
  <c r="BF356" i="2" s="1"/>
  <c r="CW381" i="2"/>
  <c r="CC418" i="2"/>
  <c r="CD418" i="2" s="1"/>
  <c r="AF406" i="2"/>
  <c r="BM406" i="2"/>
  <c r="P95" i="2"/>
  <c r="P91" i="2" s="1"/>
  <c r="P78" i="2" s="1"/>
  <c r="P109" i="2" s="1"/>
  <c r="P121" i="2" s="1"/>
  <c r="CA99" i="2"/>
  <c r="CW84" i="2"/>
  <c r="CY84" i="2" s="1"/>
  <c r="R111" i="2"/>
  <c r="R238" i="2"/>
  <c r="Z238" i="2" s="1"/>
  <c r="AH238" i="2" s="1"/>
  <c r="AP238" i="2" s="1"/>
  <c r="AX238" i="2" s="1"/>
  <c r="BF238" i="2" s="1"/>
  <c r="BN238" i="2" s="1"/>
  <c r="CA238" i="2"/>
  <c r="CW238" i="2" s="1"/>
  <c r="CW239" i="2"/>
  <c r="CY239" i="2" s="1"/>
  <c r="CY238" i="2" s="1"/>
  <c r="CC272" i="2"/>
  <c r="CY272" i="2" s="1"/>
  <c r="CW272" i="2"/>
  <c r="J303" i="2"/>
  <c r="BV420" i="2"/>
  <c r="CD420" i="2" s="1"/>
  <c r="CY417" i="2"/>
  <c r="CX111" i="2"/>
  <c r="Y110" i="2"/>
  <c r="Z110" i="2" s="1"/>
  <c r="BN158" i="2"/>
  <c r="BV158" i="2" s="1"/>
  <c r="CD158" i="2" s="1"/>
  <c r="CV173" i="2"/>
  <c r="CV188" i="2"/>
  <c r="Q229" i="2"/>
  <c r="CD311" i="2"/>
  <c r="R303" i="2"/>
  <c r="Z303" i="2" s="1"/>
  <c r="CX381" i="2"/>
  <c r="AV372" i="2"/>
  <c r="Z111" i="2"/>
  <c r="AH111" i="2" s="1"/>
  <c r="AP111" i="2" s="1"/>
  <c r="AX111" i="2" s="1"/>
  <c r="BF111" i="2" s="1"/>
  <c r="CY139" i="2"/>
  <c r="CC247" i="2"/>
  <c r="CD247" i="2" s="1"/>
  <c r="CW247" i="2"/>
  <c r="CY247" i="2" s="1"/>
  <c r="CC253" i="2"/>
  <c r="CD253" i="2" s="1"/>
  <c r="CW253" i="2"/>
  <c r="CY253" i="2" s="1"/>
  <c r="Z288" i="2"/>
  <c r="AH288" i="2" s="1"/>
  <c r="AP288" i="2" s="1"/>
  <c r="AX288" i="2" s="1"/>
  <c r="BF288" i="2" s="1"/>
  <c r="BN288" i="2" s="1"/>
  <c r="BV288" i="2" s="1"/>
  <c r="CD288" i="2" s="1"/>
  <c r="CW310" i="2"/>
  <c r="CY411" i="2"/>
  <c r="CY420" i="2"/>
  <c r="CJ155" i="2"/>
  <c r="CJ152" i="2" s="1"/>
  <c r="CJ151" i="2" s="1"/>
  <c r="CJ126" i="2" s="1"/>
  <c r="BR126" i="2"/>
  <c r="AC404" i="2"/>
  <c r="AC428" i="2" s="1"/>
  <c r="U404" i="2"/>
  <c r="U428" i="2" s="1"/>
  <c r="CT155" i="2"/>
  <c r="AT126" i="2"/>
  <c r="BA404" i="2"/>
  <c r="BA428" i="2" s="1"/>
  <c r="N404" i="2"/>
  <c r="N428" i="2" s="1"/>
  <c r="CC254" i="2"/>
  <c r="BU303" i="2"/>
  <c r="AV226" i="2"/>
  <c r="AV404" i="2" s="1"/>
  <c r="AV428" i="2" s="1"/>
  <c r="BE242" i="2"/>
  <c r="AG248" i="2"/>
  <c r="CK404" i="2"/>
  <c r="CK428" i="2" s="1"/>
  <c r="AO109" i="2"/>
  <c r="Y242" i="2"/>
  <c r="H121" i="2"/>
  <c r="AG91" i="2"/>
  <c r="AG78" i="2" s="1"/>
  <c r="Y127" i="2"/>
  <c r="Z128" i="2"/>
  <c r="AH128" i="2" s="1"/>
  <c r="AP128" i="2" s="1"/>
  <c r="AX128" i="2" s="1"/>
  <c r="BF128" i="2" s="1"/>
  <c r="BN128" i="2" s="1"/>
  <c r="BV128" i="2" s="1"/>
  <c r="CD128" i="2" s="1"/>
  <c r="CW152" i="2"/>
  <c r="Y173" i="2"/>
  <c r="CW248" i="2"/>
  <c r="H242" i="2"/>
  <c r="Q228" i="2"/>
  <c r="R229" i="2"/>
  <c r="Z229" i="2" s="1"/>
  <c r="AH229" i="2" s="1"/>
  <c r="AP229" i="2" s="1"/>
  <c r="AX229" i="2" s="1"/>
  <c r="BF229" i="2" s="1"/>
  <c r="CW308" i="2"/>
  <c r="CA303" i="2"/>
  <c r="CW303" i="2" s="1"/>
  <c r="AN248" i="2"/>
  <c r="AN242" i="2" s="1"/>
  <c r="AN227" i="2" s="1"/>
  <c r="AN226" i="2" s="1"/>
  <c r="AN404" i="2" s="1"/>
  <c r="AN428" i="2" s="1"/>
  <c r="AJ242" i="2"/>
  <c r="AJ227" i="2" s="1"/>
  <c r="AJ226" i="2" s="1"/>
  <c r="AJ404" i="2" s="1"/>
  <c r="AJ428" i="2" s="1"/>
  <c r="CX327" i="2"/>
  <c r="AP336" i="2"/>
  <c r="AX336" i="2" s="1"/>
  <c r="BF336" i="2" s="1"/>
  <c r="BN336" i="2" s="1"/>
  <c r="AO335" i="2"/>
  <c r="BU391" i="2"/>
  <c r="BV392" i="2"/>
  <c r="AO406" i="2"/>
  <c r="CY419" i="2"/>
  <c r="Q78" i="2"/>
  <c r="R79" i="2"/>
  <c r="Z79" i="2" s="1"/>
  <c r="AH79" i="2" s="1"/>
  <c r="AP79" i="2" s="1"/>
  <c r="AX79" i="2" s="1"/>
  <c r="BF79" i="2" s="1"/>
  <c r="BN79" i="2" s="1"/>
  <c r="N78" i="2"/>
  <c r="N109" i="2" s="1"/>
  <c r="N121" i="2" s="1"/>
  <c r="X121" i="2"/>
  <c r="F78" i="2"/>
  <c r="F109" i="2" s="1"/>
  <c r="CU91" i="2"/>
  <c r="CU78" i="2" s="1"/>
  <c r="AX95" i="2"/>
  <c r="BF95" i="2" s="1"/>
  <c r="BN95" i="2" s="1"/>
  <c r="BV95" i="2" s="1"/>
  <c r="CT110" i="2"/>
  <c r="I110" i="2"/>
  <c r="CX110" i="2" s="1"/>
  <c r="BV99" i="2"/>
  <c r="CY110" i="2"/>
  <c r="CY128" i="2"/>
  <c r="BD126" i="2"/>
  <c r="L126" i="2"/>
  <c r="Q151" i="2"/>
  <c r="R152" i="2"/>
  <c r="T126" i="2"/>
  <c r="W126" i="2"/>
  <c r="CN126" i="2"/>
  <c r="CN404" i="2" s="1"/>
  <c r="CN428" i="2" s="1"/>
  <c r="CX136" i="2"/>
  <c r="G151" i="2"/>
  <c r="CV151" i="2" s="1"/>
  <c r="CV152" i="2"/>
  <c r="BJ126" i="2"/>
  <c r="BJ404" i="2" s="1"/>
  <c r="BJ428" i="2" s="1"/>
  <c r="BM151" i="2"/>
  <c r="CW173" i="2"/>
  <c r="CV155" i="2"/>
  <c r="CY176" i="2"/>
  <c r="BM173" i="2"/>
  <c r="CY193" i="2"/>
  <c r="CU229" i="2"/>
  <c r="M228" i="2"/>
  <c r="R249" i="2"/>
  <c r="Z249" i="2" s="1"/>
  <c r="AH249" i="2" s="1"/>
  <c r="AP249" i="2" s="1"/>
  <c r="AO173" i="2"/>
  <c r="BU173" i="2"/>
  <c r="BU126" i="2" s="1"/>
  <c r="AW254" i="2"/>
  <c r="AX255" i="2"/>
  <c r="BF255" i="2" s="1"/>
  <c r="BN255" i="2" s="1"/>
  <c r="BV255" i="2" s="1"/>
  <c r="CD255" i="2" s="1"/>
  <c r="BV239" i="2"/>
  <c r="BU238" i="2"/>
  <c r="BV238" i="2" s="1"/>
  <c r="T242" i="2"/>
  <c r="T227" i="2" s="1"/>
  <c r="X248" i="2"/>
  <c r="X242" i="2" s="1"/>
  <c r="X227" i="2" s="1"/>
  <c r="X226" i="2" s="1"/>
  <c r="O226" i="2"/>
  <c r="O404" i="2" s="1"/>
  <c r="O428" i="2" s="1"/>
  <c r="BI226" i="2"/>
  <c r="BI404" i="2" s="1"/>
  <c r="BI428" i="2" s="1"/>
  <c r="BM428" i="2" s="1"/>
  <c r="P248" i="2"/>
  <c r="P242" i="2" s="1"/>
  <c r="P227" i="2" s="1"/>
  <c r="P226" i="2" s="1"/>
  <c r="L242" i="2"/>
  <c r="L227" i="2" s="1"/>
  <c r="L226" i="2" s="1"/>
  <c r="L404" i="2" s="1"/>
  <c r="L428" i="2" s="1"/>
  <c r="CY254" i="2"/>
  <c r="CT278" i="2"/>
  <c r="CW229" i="2"/>
  <c r="CU278" i="2"/>
  <c r="CC326" i="2"/>
  <c r="CD327" i="2"/>
  <c r="AT404" i="2"/>
  <c r="AT428" i="2" s="1"/>
  <c r="CH404" i="2"/>
  <c r="CH428" i="2" s="1"/>
  <c r="F242" i="2"/>
  <c r="CU248" i="2"/>
  <c r="CV242" i="2"/>
  <c r="CX328" i="2"/>
  <c r="CY294" i="2"/>
  <c r="Q313" i="2"/>
  <c r="R313" i="2" s="1"/>
  <c r="Z313" i="2" s="1"/>
  <c r="AH313" i="2" s="1"/>
  <c r="AP313" i="2" s="1"/>
  <c r="J333" i="2"/>
  <c r="CX336" i="2"/>
  <c r="I335" i="2"/>
  <c r="BN375" i="2"/>
  <c r="BV375" i="2" s="1"/>
  <c r="CD375" i="2" s="1"/>
  <c r="E333" i="2"/>
  <c r="CT335" i="2"/>
  <c r="CX356" i="2"/>
  <c r="CV372" i="2"/>
  <c r="T333" i="2"/>
  <c r="AX391" i="2"/>
  <c r="BF391" i="2" s="1"/>
  <c r="BN391" i="2" s="1"/>
  <c r="CC409" i="2"/>
  <c r="BY408" i="2"/>
  <c r="BV373" i="2"/>
  <c r="Z388" i="2"/>
  <c r="AH388" i="2" s="1"/>
  <c r="AP388" i="2" s="1"/>
  <c r="AX388" i="2" s="1"/>
  <c r="BF388" i="2" s="1"/>
  <c r="BN388" i="2" s="1"/>
  <c r="BV388" i="2" s="1"/>
  <c r="Z399" i="2"/>
  <c r="AH399" i="2" s="1"/>
  <c r="AP399" i="2" s="1"/>
  <c r="AX399" i="2" s="1"/>
  <c r="BD406" i="2"/>
  <c r="CD410" i="2"/>
  <c r="BL407" i="2"/>
  <c r="AG407" i="2"/>
  <c r="BU407" i="2"/>
  <c r="CY410" i="2"/>
  <c r="AW78" i="2"/>
  <c r="BV81" i="2"/>
  <c r="CD81" i="2" s="1"/>
  <c r="BN111" i="2"/>
  <c r="BV111" i="2" s="1"/>
  <c r="CD111" i="2" s="1"/>
  <c r="AH110" i="2"/>
  <c r="F126" i="2"/>
  <c r="CU127" i="2"/>
  <c r="CU164" i="2"/>
  <c r="CY164" i="2" s="1"/>
  <c r="AO164" i="2"/>
  <c r="CC229" i="2"/>
  <c r="CQ248" i="2"/>
  <c r="CQ242" i="2" s="1"/>
  <c r="CQ227" i="2" s="1"/>
  <c r="CM242" i="2"/>
  <c r="CM227" i="2" s="1"/>
  <c r="BY404" i="2"/>
  <c r="AL226" i="2"/>
  <c r="AL404" i="2" s="1"/>
  <c r="AL428" i="2" s="1"/>
  <c r="CC333" i="2"/>
  <c r="Y333" i="2"/>
  <c r="AW372" i="2"/>
  <c r="CT109" i="2"/>
  <c r="E121" i="2"/>
  <c r="CT121" i="2" s="1"/>
  <c r="Y91" i="2"/>
  <c r="Z91" i="2" s="1"/>
  <c r="CJ121" i="2"/>
  <c r="BU79" i="2"/>
  <c r="CU110" i="2"/>
  <c r="AM127" i="2"/>
  <c r="X126" i="2"/>
  <c r="P126" i="2"/>
  <c r="Y151" i="2"/>
  <c r="Z152" i="2"/>
  <c r="E151" i="2"/>
  <c r="CT151" i="2" s="1"/>
  <c r="CT152" i="2"/>
  <c r="CT127" i="2"/>
  <c r="CR126" i="2"/>
  <c r="CW151" i="2"/>
  <c r="BZ126" i="2"/>
  <c r="BZ404" i="2" s="1"/>
  <c r="BZ428" i="2" s="1"/>
  <c r="CX174" i="2"/>
  <c r="AG173" i="2"/>
  <c r="AP180" i="2"/>
  <c r="AX180" i="2" s="1"/>
  <c r="BF180" i="2" s="1"/>
  <c r="BN180" i="2" s="1"/>
  <c r="CX193" i="2"/>
  <c r="AX249" i="2"/>
  <c r="BF249" i="2" s="1"/>
  <c r="BN249" i="2" s="1"/>
  <c r="BV249" i="2" s="1"/>
  <c r="R270" i="2"/>
  <c r="Z270" i="2" s="1"/>
  <c r="AH270" i="2" s="1"/>
  <c r="AP270" i="2" s="1"/>
  <c r="AX270" i="2" s="1"/>
  <c r="BF270" i="2" s="1"/>
  <c r="BN270" i="2" s="1"/>
  <c r="BV270" i="2" s="1"/>
  <c r="CD270" i="2" s="1"/>
  <c r="CY270" i="2"/>
  <c r="CY268" i="2" s="1"/>
  <c r="CD274" i="2"/>
  <c r="Z188" i="2"/>
  <c r="AH188" i="2" s="1"/>
  <c r="AP188" i="2" s="1"/>
  <c r="AX188" i="2" s="1"/>
  <c r="BF188" i="2" s="1"/>
  <c r="BN188" i="2" s="1"/>
  <c r="BV188" i="2" s="1"/>
  <c r="CD188" i="2" s="1"/>
  <c r="CD257" i="2"/>
  <c r="CC268" i="2"/>
  <c r="CW268" i="2"/>
  <c r="CT188" i="2"/>
  <c r="CX188" i="2" s="1"/>
  <c r="J227" i="2"/>
  <c r="BN230" i="2"/>
  <c r="BM229" i="2"/>
  <c r="CD239" i="2"/>
  <c r="CC238" i="2"/>
  <c r="AZ242" i="2"/>
  <c r="AZ227" i="2" s="1"/>
  <c r="AZ226" i="2" s="1"/>
  <c r="AZ404" i="2" s="1"/>
  <c r="AZ428" i="2" s="1"/>
  <c r="BD248" i="2"/>
  <c r="BD242" i="2" s="1"/>
  <c r="BD227" i="2" s="1"/>
  <c r="BD226" i="2" s="1"/>
  <c r="BD404" i="2" s="1"/>
  <c r="W404" i="2"/>
  <c r="W428" i="2" s="1"/>
  <c r="BC404" i="2"/>
  <c r="BC428" i="2" s="1"/>
  <c r="BE428" i="2" s="1"/>
  <c r="BQ404" i="2"/>
  <c r="BQ428" i="2" s="1"/>
  <c r="CB248" i="2"/>
  <c r="CB242" i="2" s="1"/>
  <c r="CB227" i="2" s="1"/>
  <c r="CB226" i="2" s="1"/>
  <c r="CB404" i="2" s="1"/>
  <c r="CB428" i="2" s="1"/>
  <c r="BX242" i="2"/>
  <c r="BX227" i="2" s="1"/>
  <c r="BX226" i="2" s="1"/>
  <c r="BX404" i="2" s="1"/>
  <c r="BX428" i="2" s="1"/>
  <c r="AH308" i="2"/>
  <c r="AP308" i="2" s="1"/>
  <c r="AX308" i="2" s="1"/>
  <c r="BF308" i="2" s="1"/>
  <c r="E227" i="2"/>
  <c r="BR404" i="2"/>
  <c r="BR428" i="2" s="1"/>
  <c r="BS227" i="2"/>
  <c r="BU254" i="2"/>
  <c r="CY328" i="2"/>
  <c r="AP328" i="2"/>
  <c r="AX328" i="2" s="1"/>
  <c r="BF328" i="2" s="1"/>
  <c r="BN328" i="2" s="1"/>
  <c r="BV328" i="2" s="1"/>
  <c r="CD328" i="2" s="1"/>
  <c r="V226" i="2"/>
  <c r="V404" i="2" s="1"/>
  <c r="V428" i="2" s="1"/>
  <c r="BB404" i="2"/>
  <c r="BB428" i="2" s="1"/>
  <c r="CV248" i="2"/>
  <c r="CD309" i="2"/>
  <c r="CC308" i="2"/>
  <c r="CD320" i="2"/>
  <c r="BU278" i="2"/>
  <c r="BV279" i="2"/>
  <c r="CD279" i="2" s="1"/>
  <c r="BV284" i="2"/>
  <c r="CD284" i="2" s="1"/>
  <c r="AO326" i="2"/>
  <c r="AP326" i="2" s="1"/>
  <c r="AX326" i="2" s="1"/>
  <c r="BF326" i="2" s="1"/>
  <c r="BN326" i="2" s="1"/>
  <c r="BU326" i="2"/>
  <c r="Z294" i="2"/>
  <c r="AH294" i="2" s="1"/>
  <c r="AP294" i="2" s="1"/>
  <c r="AX294" i="2" s="1"/>
  <c r="BF294" i="2" s="1"/>
  <c r="BN294" i="2" s="1"/>
  <c r="BV294" i="2" s="1"/>
  <c r="CD294" i="2" s="1"/>
  <c r="AG303" i="2"/>
  <c r="AH303" i="2" s="1"/>
  <c r="AP303" i="2" s="1"/>
  <c r="BV331" i="2"/>
  <c r="CD331" i="2" s="1"/>
  <c r="CY331" i="2"/>
  <c r="Q333" i="2"/>
  <c r="R335" i="2"/>
  <c r="Z335" i="2" s="1"/>
  <c r="AH335" i="2" s="1"/>
  <c r="BV336" i="2"/>
  <c r="CD336" i="2" s="1"/>
  <c r="BU335" i="2"/>
  <c r="BF344" i="2"/>
  <c r="BN344" i="2" s="1"/>
  <c r="BV344" i="2" s="1"/>
  <c r="CD344" i="2" s="1"/>
  <c r="BN356" i="2"/>
  <c r="BV356" i="2" s="1"/>
  <c r="CD356" i="2" s="1"/>
  <c r="AG333" i="2"/>
  <c r="Q372" i="2"/>
  <c r="R372" i="2" s="1"/>
  <c r="AH381" i="2"/>
  <c r="AP381" i="2" s="1"/>
  <c r="AX381" i="2" s="1"/>
  <c r="BF381" i="2" s="1"/>
  <c r="BN381" i="2" s="1"/>
  <c r="BV381" i="2" s="1"/>
  <c r="Y372" i="2"/>
  <c r="AG372" i="2"/>
  <c r="CC373" i="2"/>
  <c r="CY375" i="2"/>
  <c r="CC392" i="2"/>
  <c r="CA391" i="2"/>
  <c r="CW391" i="2" s="1"/>
  <c r="CX372" i="2"/>
  <c r="CV407" i="2"/>
  <c r="G406" i="2"/>
  <c r="CV406" i="2" s="1"/>
  <c r="CY356" i="2"/>
  <c r="BE372" i="2"/>
  <c r="Z396" i="2"/>
  <c r="AH396" i="2" s="1"/>
  <c r="AP396" i="2" s="1"/>
  <c r="AX396" i="2" s="1"/>
  <c r="BF396" i="2" s="1"/>
  <c r="BN396" i="2" s="1"/>
  <c r="BV396" i="2" s="1"/>
  <c r="CD396" i="2" s="1"/>
  <c r="CW406" i="2"/>
  <c r="CT406" i="2"/>
  <c r="BV408" i="2"/>
  <c r="CD412" i="2"/>
  <c r="BL406" i="2"/>
  <c r="AG406" i="2"/>
  <c r="CY418" i="2"/>
  <c r="CX109" i="2"/>
  <c r="I121" i="2"/>
  <c r="AV121" i="2"/>
  <c r="AP110" i="2"/>
  <c r="AX110" i="2" s="1"/>
  <c r="BF110" i="2" s="1"/>
  <c r="BN110" i="2" s="1"/>
  <c r="BV110" i="2" s="1"/>
  <c r="CD110" i="2" s="1"/>
  <c r="BM91" i="2"/>
  <c r="BM78" i="2" s="1"/>
  <c r="BF136" i="2"/>
  <c r="BN136" i="2" s="1"/>
  <c r="BV136" i="2" s="1"/>
  <c r="CD136" i="2" s="1"/>
  <c r="BE151" i="2"/>
  <c r="AS152" i="2"/>
  <c r="AS151" i="2" s="1"/>
  <c r="AS126" i="2" s="1"/>
  <c r="AS404" i="2" s="1"/>
  <c r="AS428" i="2" s="1"/>
  <c r="AW428" i="2" s="1"/>
  <c r="CU155" i="2"/>
  <c r="CY155" i="2" s="1"/>
  <c r="AW155" i="2"/>
  <c r="I3" i="2" s="1"/>
  <c r="R155" i="2"/>
  <c r="Z155" i="2" s="1"/>
  <c r="AH155" i="2" s="1"/>
  <c r="AP155" i="2" s="1"/>
  <c r="CU173" i="2"/>
  <c r="CY173" i="2" s="1"/>
  <c r="BH242" i="2"/>
  <c r="BH227" i="2" s="1"/>
  <c r="BH226" i="2" s="1"/>
  <c r="BH404" i="2" s="1"/>
  <c r="BH428" i="2" s="1"/>
  <c r="BL248" i="2"/>
  <c r="BL242" i="2" s="1"/>
  <c r="BL227" i="2" s="1"/>
  <c r="BL226" i="2" s="1"/>
  <c r="BL404" i="2" s="1"/>
  <c r="BL428" i="2" s="1"/>
  <c r="AH258" i="2"/>
  <c r="AP258" i="2" s="1"/>
  <c r="AX258" i="2" s="1"/>
  <c r="BF258" i="2" s="1"/>
  <c r="BN258" i="2" s="1"/>
  <c r="BV258" i="2" s="1"/>
  <c r="CD258" i="2" s="1"/>
  <c r="G226" i="2"/>
  <c r="CV227" i="2"/>
  <c r="Y428" i="2"/>
  <c r="CV278" i="2"/>
  <c r="CQ304" i="2"/>
  <c r="CQ303" i="2" s="1"/>
  <c r="CT304" i="2"/>
  <c r="CM303" i="2"/>
  <c r="CT303" i="2" s="1"/>
  <c r="BV324" i="2"/>
  <c r="CD324" i="2" s="1"/>
  <c r="CY324" i="2"/>
  <c r="CY313" i="2" s="1"/>
  <c r="BU313" i="2"/>
  <c r="J121" i="2"/>
  <c r="AK121" i="2"/>
  <c r="BE91" i="2"/>
  <c r="R92" i="2"/>
  <c r="Z92" i="2" s="1"/>
  <c r="AH92" i="2" s="1"/>
  <c r="AP92" i="2" s="1"/>
  <c r="AX92" i="2" s="1"/>
  <c r="BF92" i="2" s="1"/>
  <c r="BN92" i="2" s="1"/>
  <c r="BV92" i="2" s="1"/>
  <c r="CD92" i="2" s="1"/>
  <c r="CV109" i="2"/>
  <c r="G121" i="2"/>
  <c r="CV121" i="2" s="1"/>
  <c r="CT91" i="2"/>
  <c r="CT78" i="2" s="1"/>
  <c r="G127" i="2"/>
  <c r="CV128" i="2"/>
  <c r="CX128" i="2" s="1"/>
  <c r="BE127" i="2"/>
  <c r="CF126" i="2"/>
  <c r="I126" i="2"/>
  <c r="BS126" i="2"/>
  <c r="M151" i="2"/>
  <c r="M126" i="2" s="1"/>
  <c r="BM126" i="2"/>
  <c r="AD126" i="2"/>
  <c r="CY136" i="2"/>
  <c r="AG151" i="2"/>
  <c r="AH152" i="2"/>
  <c r="AK152" i="2"/>
  <c r="AK151" i="2" s="1"/>
  <c r="AK126" i="2" s="1"/>
  <c r="AK404" i="2" s="1"/>
  <c r="AK428" i="2" s="1"/>
  <c r="Q173" i="2"/>
  <c r="R173" i="2" s="1"/>
  <c r="R174" i="2"/>
  <c r="Z174" i="2" s="1"/>
  <c r="AH174" i="2" s="1"/>
  <c r="AP174" i="2" s="1"/>
  <c r="AX174" i="2" s="1"/>
  <c r="BF174" i="2" s="1"/>
  <c r="BN174" i="2" s="1"/>
  <c r="BV174" i="2" s="1"/>
  <c r="CD174" i="2" s="1"/>
  <c r="CT173" i="2"/>
  <c r="CX173" i="2" s="1"/>
  <c r="CY174" i="2"/>
  <c r="BV180" i="2"/>
  <c r="CD180" i="2" s="1"/>
  <c r="CU188" i="2"/>
  <c r="CY188" i="2" s="1"/>
  <c r="BV250" i="2"/>
  <c r="CD250" i="2" s="1"/>
  <c r="AP261" i="2"/>
  <c r="AX261" i="2" s="1"/>
  <c r="BF261" i="2" s="1"/>
  <c r="BN261" i="2" s="1"/>
  <c r="BV261" i="2" s="1"/>
  <c r="CD261" i="2" s="1"/>
  <c r="CA227" i="2"/>
  <c r="BV230" i="2"/>
  <c r="CD230" i="2" s="1"/>
  <c r="BU229" i="2"/>
  <c r="BT248" i="2"/>
  <c r="BT242" i="2" s="1"/>
  <c r="BT227" i="2" s="1"/>
  <c r="BT226" i="2" s="1"/>
  <c r="BT404" i="2" s="1"/>
  <c r="BT428" i="2" s="1"/>
  <c r="BP242" i="2"/>
  <c r="BP227" i="2" s="1"/>
  <c r="BP226" i="2" s="1"/>
  <c r="BP404" i="2" s="1"/>
  <c r="BP428" i="2" s="1"/>
  <c r="AE404" i="2"/>
  <c r="AE428" i="2" s="1"/>
  <c r="AG428" i="2" s="1"/>
  <c r="BM242" i="2"/>
  <c r="CD273" i="2"/>
  <c r="BS278" i="2"/>
  <c r="CW278" i="2"/>
  <c r="AR404" i="2"/>
  <c r="AR428" i="2" s="1"/>
  <c r="CO404" i="2"/>
  <c r="CO428" i="2" s="1"/>
  <c r="CR226" i="2"/>
  <c r="CR404" i="2" s="1"/>
  <c r="CR428" i="2" s="1"/>
  <c r="CF242" i="2"/>
  <c r="CF227" i="2" s="1"/>
  <c r="CF226" i="2" s="1"/>
  <c r="CJ248" i="2"/>
  <c r="CJ242" i="2" s="1"/>
  <c r="CJ227" i="2" s="1"/>
  <c r="CJ226" i="2" s="1"/>
  <c r="Q254" i="2"/>
  <c r="R254" i="2" s="1"/>
  <c r="BN308" i="2"/>
  <c r="BV308" i="2" s="1"/>
  <c r="CT248" i="2"/>
  <c r="CY248" i="2"/>
  <c r="CY242" i="2" s="1"/>
  <c r="AD404" i="2"/>
  <c r="AD428" i="2" s="1"/>
  <c r="Y227" i="2"/>
  <c r="BE227" i="2"/>
  <c r="AB242" i="2"/>
  <c r="AB227" i="2" s="1"/>
  <c r="AB226" i="2" s="1"/>
  <c r="AB404" i="2" s="1"/>
  <c r="AB428" i="2" s="1"/>
  <c r="AF248" i="2"/>
  <c r="AF242" i="2" s="1"/>
  <c r="AF227" i="2" s="1"/>
  <c r="AF226" i="2" s="1"/>
  <c r="AF404" i="2" s="1"/>
  <c r="AF428" i="2" s="1"/>
  <c r="AO248" i="2"/>
  <c r="Z254" i="2"/>
  <c r="AH254" i="2" s="1"/>
  <c r="AP254" i="2" s="1"/>
  <c r="I303" i="2"/>
  <c r="CX304" i="2"/>
  <c r="CX303" i="2" s="1"/>
  <c r="BV310" i="2"/>
  <c r="CD310" i="2" s="1"/>
  <c r="CY310" i="2"/>
  <c r="CY308" i="2" s="1"/>
  <c r="CY303" i="2" s="1"/>
  <c r="AP318" i="2"/>
  <c r="AX318" i="2" s="1"/>
  <c r="BF318" i="2" s="1"/>
  <c r="BN318" i="2" s="1"/>
  <c r="BV318" i="2" s="1"/>
  <c r="CD318" i="2" s="1"/>
  <c r="R278" i="2"/>
  <c r="Z278" i="2" s="1"/>
  <c r="AH278" i="2" s="1"/>
  <c r="AO278" i="2"/>
  <c r="AX303" i="2"/>
  <c r="BF303" i="2" s="1"/>
  <c r="BN303" i="2" s="1"/>
  <c r="AW313" i="2"/>
  <c r="AW333" i="2"/>
  <c r="CD382" i="2"/>
  <c r="CC381" i="2"/>
  <c r="CC388" i="2"/>
  <c r="CD389" i="2"/>
  <c r="BE335" i="2"/>
  <c r="BV369" i="2"/>
  <c r="CD369" i="2" s="1"/>
  <c r="BF399" i="2"/>
  <c r="BN399" i="2" s="1"/>
  <c r="BV399" i="2" s="1"/>
  <c r="CD399" i="2" s="1"/>
  <c r="CU333" i="2"/>
  <c r="F406" i="2"/>
  <c r="J407" i="2"/>
  <c r="R407" i="2" s="1"/>
  <c r="Z407" i="2" s="1"/>
  <c r="CY336" i="2"/>
  <c r="R402" i="2"/>
  <c r="Z402" i="2" s="1"/>
  <c r="AH402" i="2" s="1"/>
  <c r="AP402" i="2" s="1"/>
  <c r="AX402" i="2" s="1"/>
  <c r="BF402" i="2" s="1"/>
  <c r="BN402" i="2" s="1"/>
  <c r="BV402" i="2" s="1"/>
  <c r="CD402" i="2" s="1"/>
  <c r="CY402" i="2"/>
  <c r="CW408" i="2"/>
  <c r="CY389" i="2"/>
  <c r="CY388" i="2" s="1"/>
  <c r="CW392" i="2"/>
  <c r="X406" i="2"/>
  <c r="CD414" i="2"/>
  <c r="CW407" i="2"/>
  <c r="AF407" i="2"/>
  <c r="CX407" i="2" s="1"/>
  <c r="AO407" i="2"/>
  <c r="BM407" i="2"/>
  <c r="CY412" i="2"/>
  <c r="CY416" i="2"/>
  <c r="CX155" i="2" l="1"/>
  <c r="CT333" i="2"/>
  <c r="CC249" i="2"/>
  <c r="CC99" i="2"/>
  <c r="CD99" i="2" s="1"/>
  <c r="CW99" i="2"/>
  <c r="CY99" i="2" s="1"/>
  <c r="CA95" i="2"/>
  <c r="CD276" i="2"/>
  <c r="CD272" i="2"/>
  <c r="Z372" i="2"/>
  <c r="AH372" i="2" s="1"/>
  <c r="AP372" i="2" s="1"/>
  <c r="AX372" i="2" s="1"/>
  <c r="BF372" i="2" s="1"/>
  <c r="BN372" i="2" s="1"/>
  <c r="BS226" i="2"/>
  <c r="CD423" i="2"/>
  <c r="CY423" i="2"/>
  <c r="T226" i="2"/>
  <c r="T404" i="2" s="1"/>
  <c r="T428" i="2" s="1"/>
  <c r="Q248" i="2"/>
  <c r="CY326" i="2"/>
  <c r="CQ226" i="2"/>
  <c r="CQ404" i="2" s="1"/>
  <c r="CQ428" i="2" s="1"/>
  <c r="BV391" i="2"/>
  <c r="CF404" i="2"/>
  <c r="CF428" i="2" s="1"/>
  <c r="CX152" i="2"/>
  <c r="CU152" i="2"/>
  <c r="CY152" i="2" s="1"/>
  <c r="CU151" i="2"/>
  <c r="CY151" i="2" s="1"/>
  <c r="AG109" i="2"/>
  <c r="Z173" i="2"/>
  <c r="Y126" i="2"/>
  <c r="Z127" i="2"/>
  <c r="AH127" i="2" s="1"/>
  <c r="AP127" i="2" s="1"/>
  <c r="AX127" i="2" s="1"/>
  <c r="BF127" i="2" s="1"/>
  <c r="BN127" i="2" s="1"/>
  <c r="BV127" i="2" s="1"/>
  <c r="CD127" i="2" s="1"/>
  <c r="J406" i="2"/>
  <c r="AX313" i="2"/>
  <c r="BF313" i="2" s="1"/>
  <c r="BN313" i="2" s="1"/>
  <c r="BS404" i="2"/>
  <c r="BS428" i="2" s="1"/>
  <c r="BU428" i="2" s="1"/>
  <c r="J226" i="2"/>
  <c r="CM226" i="2"/>
  <c r="CM404" i="2" s="1"/>
  <c r="CM428" i="2" s="1"/>
  <c r="AH407" i="2"/>
  <c r="AP407" i="2" s="1"/>
  <c r="AX407" i="2" s="1"/>
  <c r="BF407" i="2" s="1"/>
  <c r="BN407" i="2" s="1"/>
  <c r="BV407" i="2" s="1"/>
  <c r="R248" i="2"/>
  <c r="Z248" i="2" s="1"/>
  <c r="AH248" i="2" s="1"/>
  <c r="AP248" i="2" s="1"/>
  <c r="Q242" i="2"/>
  <c r="R242" i="2" s="1"/>
  <c r="AO333" i="2"/>
  <c r="AP335" i="2"/>
  <c r="AX335" i="2" s="1"/>
  <c r="AH91" i="2"/>
  <c r="AP91" i="2" s="1"/>
  <c r="AX91" i="2" s="1"/>
  <c r="BF91" i="2" s="1"/>
  <c r="BN91" i="2" s="1"/>
  <c r="BV91" i="2" s="1"/>
  <c r="AG242" i="2"/>
  <c r="BE78" i="2"/>
  <c r="BV313" i="2"/>
  <c r="CD313" i="2" s="1"/>
  <c r="BM109" i="2"/>
  <c r="BD428" i="2"/>
  <c r="BM228" i="2"/>
  <c r="BN229" i="2"/>
  <c r="BV229" i="2" s="1"/>
  <c r="CD229" i="2" s="1"/>
  <c r="CX151" i="2"/>
  <c r="AM126" i="2"/>
  <c r="CW127" i="2"/>
  <c r="CY127" i="2" s="1"/>
  <c r="AP164" i="2"/>
  <c r="AX164" i="2" s="1"/>
  <c r="BF164" i="2" s="1"/>
  <c r="BN164" i="2" s="1"/>
  <c r="BV164" i="2" s="1"/>
  <c r="CD164" i="2" s="1"/>
  <c r="I4" i="2"/>
  <c r="I5" i="2" s="1"/>
  <c r="H4" i="2"/>
  <c r="H6" i="2" s="1"/>
  <c r="AW109" i="2"/>
  <c r="BY407" i="2"/>
  <c r="CC408" i="2"/>
  <c r="CU408" i="2"/>
  <c r="CU242" i="2"/>
  <c r="F227" i="2"/>
  <c r="AX254" i="2"/>
  <c r="BF254" i="2" s="1"/>
  <c r="BN254" i="2" s="1"/>
  <c r="M227" i="2"/>
  <c r="M226" i="2" s="1"/>
  <c r="M404" i="2" s="1"/>
  <c r="M428" i="2" s="1"/>
  <c r="Q428" i="2" s="1"/>
  <c r="CU228" i="2"/>
  <c r="Y226" i="2"/>
  <c r="G126" i="2"/>
  <c r="CV126" i="2" s="1"/>
  <c r="CV127" i="2"/>
  <c r="CX127" i="2" s="1"/>
  <c r="CV226" i="2"/>
  <c r="AG126" i="2"/>
  <c r="CX121" i="2"/>
  <c r="CA372" i="2"/>
  <c r="CW372" i="2" s="1"/>
  <c r="R333" i="2"/>
  <c r="Z333" i="2" s="1"/>
  <c r="AH333" i="2" s="1"/>
  <c r="CD308" i="2"/>
  <c r="CC303" i="2"/>
  <c r="BV254" i="2"/>
  <c r="CD254" i="2" s="1"/>
  <c r="E226" i="2"/>
  <c r="CT227" i="2"/>
  <c r="AW248" i="2"/>
  <c r="BU78" i="2"/>
  <c r="BV79" i="2"/>
  <c r="CD79" i="2" s="1"/>
  <c r="CC228" i="2"/>
  <c r="CU126" i="2"/>
  <c r="BU372" i="2"/>
  <c r="CD409" i="2"/>
  <c r="CY409" i="2"/>
  <c r="CY335" i="2"/>
  <c r="CX326" i="2"/>
  <c r="R228" i="2"/>
  <c r="Z228" i="2" s="1"/>
  <c r="AH228" i="2" s="1"/>
  <c r="AP228" i="2" s="1"/>
  <c r="AX228" i="2" s="1"/>
  <c r="BF228" i="2" s="1"/>
  <c r="Y78" i="2"/>
  <c r="BV303" i="2"/>
  <c r="CD381" i="2"/>
  <c r="AO242" i="2"/>
  <c r="BE126" i="2"/>
  <c r="CC391" i="2"/>
  <c r="CD391" i="2" s="1"/>
  <c r="CD392" i="2"/>
  <c r="BV326" i="2"/>
  <c r="CD326" i="2" s="1"/>
  <c r="CT242" i="2"/>
  <c r="CU109" i="2"/>
  <c r="F121" i="2"/>
  <c r="CU121" i="2" s="1"/>
  <c r="CX227" i="2"/>
  <c r="BF335" i="2"/>
  <c r="BN335" i="2" s="1"/>
  <c r="BE333" i="2"/>
  <c r="CA226" i="2"/>
  <c r="CA404" i="2" s="1"/>
  <c r="CA428" i="2" s="1"/>
  <c r="CX126" i="2"/>
  <c r="CD388" i="2"/>
  <c r="AP278" i="2"/>
  <c r="AX278" i="2" s="1"/>
  <c r="BF278" i="2" s="1"/>
  <c r="BN278" i="2" s="1"/>
  <c r="BV278" i="2" s="1"/>
  <c r="CD278" i="2" s="1"/>
  <c r="CJ404" i="2"/>
  <c r="CJ428" i="2" s="1"/>
  <c r="BU228" i="2"/>
  <c r="AO152" i="2"/>
  <c r="AX155" i="2"/>
  <c r="BF155" i="2" s="1"/>
  <c r="BN155" i="2" s="1"/>
  <c r="BV155" i="2" s="1"/>
  <c r="CD155" i="2" s="1"/>
  <c r="AW152" i="2"/>
  <c r="H3" i="2"/>
  <c r="I406" i="2"/>
  <c r="CX406" i="2" s="1"/>
  <c r="CD373" i="2"/>
  <c r="CY373" i="2"/>
  <c r="BU333" i="2"/>
  <c r="BV335" i="2"/>
  <c r="CD335" i="2" s="1"/>
  <c r="CD238" i="2"/>
  <c r="CD268" i="2"/>
  <c r="AH173" i="2"/>
  <c r="AP173" i="2" s="1"/>
  <c r="AX173" i="2" s="1"/>
  <c r="BF173" i="2" s="1"/>
  <c r="BN173" i="2" s="1"/>
  <c r="BV173" i="2" s="1"/>
  <c r="CD173" i="2" s="1"/>
  <c r="E126" i="2"/>
  <c r="CT126" i="2" s="1"/>
  <c r="CY392" i="2"/>
  <c r="CY391" i="2" s="1"/>
  <c r="I333" i="2"/>
  <c r="CX333" i="2" s="1"/>
  <c r="CX335" i="2"/>
  <c r="P404" i="2"/>
  <c r="P428" i="2" s="1"/>
  <c r="X404" i="2"/>
  <c r="X428" i="2" s="1"/>
  <c r="R151" i="2"/>
  <c r="Z151" i="2" s="1"/>
  <c r="AH151" i="2" s="1"/>
  <c r="Q126" i="2"/>
  <c r="R78" i="2"/>
  <c r="Q109" i="2"/>
  <c r="CW242" i="2"/>
  <c r="H227" i="2"/>
  <c r="CC248" i="2"/>
  <c r="CD249" i="2"/>
  <c r="Z242" i="2"/>
  <c r="AO121" i="2"/>
  <c r="H5" i="2" l="1"/>
  <c r="Q227" i="2"/>
  <c r="R227" i="2" s="1"/>
  <c r="Z227" i="2" s="1"/>
  <c r="CC95" i="2"/>
  <c r="CA91" i="2"/>
  <c r="CW95" i="2"/>
  <c r="CY95" i="2" s="1"/>
  <c r="CY91" i="2" s="1"/>
  <c r="CY78" i="2" s="1"/>
  <c r="BU109" i="2"/>
  <c r="BE109" i="2"/>
  <c r="AP333" i="2"/>
  <c r="AX333" i="2" s="1"/>
  <c r="BF333" i="2" s="1"/>
  <c r="BN333" i="2" s="1"/>
  <c r="BV333" i="2" s="1"/>
  <c r="CD333" i="2" s="1"/>
  <c r="J404" i="2"/>
  <c r="I226" i="2"/>
  <c r="H226" i="2"/>
  <c r="CW227" i="2"/>
  <c r="R126" i="2"/>
  <c r="Z126" i="2" s="1"/>
  <c r="AH126" i="2" s="1"/>
  <c r="CC372" i="2"/>
  <c r="CD372" i="2" s="1"/>
  <c r="AW151" i="2"/>
  <c r="BU227" i="2"/>
  <c r="BV228" i="2"/>
  <c r="CD228" i="2" s="1"/>
  <c r="Z78" i="2"/>
  <c r="AH78" i="2" s="1"/>
  <c r="AP78" i="2" s="1"/>
  <c r="AX78" i="2" s="1"/>
  <c r="BF78" i="2" s="1"/>
  <c r="BN78" i="2" s="1"/>
  <c r="BV78" i="2" s="1"/>
  <c r="Y109" i="2"/>
  <c r="G404" i="2"/>
  <c r="G428" i="2" s="1"/>
  <c r="CV428" i="2" s="1"/>
  <c r="CY333" i="2"/>
  <c r="AW121" i="2"/>
  <c r="BM227" i="2"/>
  <c r="BN228" i="2"/>
  <c r="CY228" i="2"/>
  <c r="R406" i="2"/>
  <c r="Z406" i="2" s="1"/>
  <c r="AH406" i="2" s="1"/>
  <c r="AP406" i="2" s="1"/>
  <c r="AX406" i="2" s="1"/>
  <c r="BF406" i="2" s="1"/>
  <c r="BN406" i="2" s="1"/>
  <c r="BV406" i="2" s="1"/>
  <c r="BM121" i="2"/>
  <c r="BV372" i="2"/>
  <c r="AX248" i="2"/>
  <c r="BF248" i="2" s="1"/>
  <c r="BN248" i="2" s="1"/>
  <c r="BV248" i="2" s="1"/>
  <c r="CD248" i="2" s="1"/>
  <c r="AW242" i="2"/>
  <c r="CD303" i="2"/>
  <c r="CV404" i="2"/>
  <c r="Y404" i="2"/>
  <c r="CW126" i="2"/>
  <c r="AM404" i="2"/>
  <c r="AM428" i="2" s="1"/>
  <c r="AO428" i="2" s="1"/>
  <c r="AH242" i="2"/>
  <c r="AG227" i="2"/>
  <c r="AG121" i="2"/>
  <c r="CC242" i="2"/>
  <c r="AP242" i="2"/>
  <c r="AO227" i="2"/>
  <c r="CT226" i="2"/>
  <c r="CT404" i="2" s="1"/>
  <c r="E404" i="2"/>
  <c r="E428" i="2" s="1"/>
  <c r="CT428" i="2" s="1"/>
  <c r="BY406" i="2"/>
  <c r="CC407" i="2"/>
  <c r="CU407" i="2"/>
  <c r="Q121" i="2"/>
  <c r="R109" i="2"/>
  <c r="CY372" i="2"/>
  <c r="AO151" i="2"/>
  <c r="AP152" i="2"/>
  <c r="AX152" i="2" s="1"/>
  <c r="BF152" i="2" s="1"/>
  <c r="BN152" i="2" s="1"/>
  <c r="BV152" i="2" s="1"/>
  <c r="CD152" i="2" s="1"/>
  <c r="BE226" i="2"/>
  <c r="Q226" i="2"/>
  <c r="F226" i="2"/>
  <c r="CU227" i="2"/>
  <c r="CD408" i="2"/>
  <c r="CY408" i="2"/>
  <c r="CA78" i="2" l="1"/>
  <c r="CW91" i="2"/>
  <c r="CW78" i="2" s="1"/>
  <c r="CC91" i="2"/>
  <c r="CD95" i="2"/>
  <c r="BU121" i="2"/>
  <c r="AP151" i="2"/>
  <c r="AO126" i="2"/>
  <c r="AG226" i="2"/>
  <c r="AH227" i="2"/>
  <c r="AP227" i="2" s="1"/>
  <c r="AX242" i="2"/>
  <c r="BF242" i="2" s="1"/>
  <c r="BN242" i="2" s="1"/>
  <c r="BV242" i="2" s="1"/>
  <c r="CD242" i="2" s="1"/>
  <c r="AW227" i="2"/>
  <c r="CC227" i="2"/>
  <c r="BU226" i="2"/>
  <c r="CX226" i="2"/>
  <c r="CX404" i="2" s="1"/>
  <c r="I404" i="2"/>
  <c r="I428" i="2" s="1"/>
  <c r="CX428" i="2" s="1"/>
  <c r="BE121" i="2"/>
  <c r="CU226" i="2"/>
  <c r="CU404" i="2" s="1"/>
  <c r="F404" i="2"/>
  <c r="F428" i="2" s="1"/>
  <c r="R226" i="2"/>
  <c r="Z226" i="2" s="1"/>
  <c r="Q404" i="2"/>
  <c r="R404" i="2" s="1"/>
  <c r="Z404" i="2" s="1"/>
  <c r="BM226" i="2"/>
  <c r="Z109" i="2"/>
  <c r="AH109" i="2" s="1"/>
  <c r="AP109" i="2" s="1"/>
  <c r="AX109" i="2" s="1"/>
  <c r="BF109" i="2" s="1"/>
  <c r="BN109" i="2" s="1"/>
  <c r="BV109" i="2" s="1"/>
  <c r="Y121" i="2"/>
  <c r="CC406" i="2"/>
  <c r="BY428" i="2"/>
  <c r="CU406" i="2"/>
  <c r="CW226" i="2"/>
  <c r="CW404" i="2" s="1"/>
  <c r="H404" i="2"/>
  <c r="H428" i="2" s="1"/>
  <c r="CW428" i="2" s="1"/>
  <c r="BE404" i="2"/>
  <c r="R121" i="2"/>
  <c r="CD407" i="2"/>
  <c r="CY407" i="2"/>
  <c r="AO226" i="2"/>
  <c r="AX151" i="2"/>
  <c r="BF151" i="2" s="1"/>
  <c r="BN151" i="2" s="1"/>
  <c r="BV151" i="2" s="1"/>
  <c r="CD151" i="2" s="1"/>
  <c r="AW126" i="2"/>
  <c r="Z121" i="2" l="1"/>
  <c r="AH121" i="2" s="1"/>
  <c r="AP121" i="2" s="1"/>
  <c r="AX121" i="2" s="1"/>
  <c r="BF121" i="2" s="1"/>
  <c r="BN121" i="2" s="1"/>
  <c r="BV121" i="2" s="1"/>
  <c r="CC78" i="2"/>
  <c r="CD91" i="2"/>
  <c r="CA109" i="2"/>
  <c r="CD406" i="2"/>
  <c r="CY406" i="2"/>
  <c r="AW226" i="2"/>
  <c r="AX227" i="2"/>
  <c r="BF227" i="2" s="1"/>
  <c r="BN227" i="2" s="1"/>
  <c r="BV227" i="2" s="1"/>
  <c r="CY227" i="2"/>
  <c r="AH226" i="2"/>
  <c r="AP226" i="2" s="1"/>
  <c r="AG404" i="2"/>
  <c r="AH404" i="2" s="1"/>
  <c r="AO404" i="2"/>
  <c r="BU404" i="2"/>
  <c r="AP126" i="2"/>
  <c r="AX126" i="2" s="1"/>
  <c r="BF126" i="2" s="1"/>
  <c r="BN126" i="2" s="1"/>
  <c r="BV126" i="2" s="1"/>
  <c r="CD126" i="2" s="1"/>
  <c r="CY126" i="2"/>
  <c r="BM404" i="2"/>
  <c r="CU428" i="2"/>
  <c r="J428" i="2"/>
  <c r="CC226" i="2"/>
  <c r="CD227" i="2"/>
  <c r="CW109" i="2" l="1"/>
  <c r="CA121" i="2"/>
  <c r="CW121" i="2" s="1"/>
  <c r="AP404" i="2"/>
  <c r="CC109" i="2"/>
  <c r="CD78" i="2"/>
  <c r="CA74" i="2"/>
  <c r="CC404" i="2"/>
  <c r="CC428" i="2" s="1"/>
  <c r="CY428" i="2"/>
  <c r="R428" i="2"/>
  <c r="Z428" i="2" s="1"/>
  <c r="AH428" i="2" s="1"/>
  <c r="AP428" i="2" s="1"/>
  <c r="AX428" i="2" s="1"/>
  <c r="BF428" i="2" s="1"/>
  <c r="BN428" i="2" s="1"/>
  <c r="BV428" i="2" s="1"/>
  <c r="AX226" i="2"/>
  <c r="BF226" i="2" s="1"/>
  <c r="BN226" i="2" s="1"/>
  <c r="BV226" i="2" s="1"/>
  <c r="CD226" i="2" s="1"/>
  <c r="AW404" i="2"/>
  <c r="AX404" i="2" s="1"/>
  <c r="BF404" i="2" s="1"/>
  <c r="BN404" i="2" s="1"/>
  <c r="CY226" i="2"/>
  <c r="CY404" i="2" s="1"/>
  <c r="CC121" i="2" l="1"/>
  <c r="CY109" i="2"/>
  <c r="CD109" i="2"/>
  <c r="CD428" i="2"/>
  <c r="CY121" i="2" l="1"/>
  <c r="CD121" i="2"/>
</calcChain>
</file>

<file path=xl/comments1.xml><?xml version="1.0" encoding="utf-8"?>
<comments xmlns="http://schemas.openxmlformats.org/spreadsheetml/2006/main">
  <authors>
    <author>Yasmin Arcanjo</author>
  </authors>
  <commentList>
    <comment ref="CA402" authorId="0">
      <text>
        <r>
          <rPr>
            <b/>
            <sz val="9"/>
            <color indexed="81"/>
            <rFont val="Tahoma"/>
            <family val="2"/>
          </rPr>
          <t>Retificar valor quando abrir a janela.</t>
        </r>
      </text>
    </comment>
  </commentList>
</comments>
</file>

<file path=xl/sharedStrings.xml><?xml version="1.0" encoding="utf-8"?>
<sst xmlns="http://schemas.openxmlformats.org/spreadsheetml/2006/main" count="1216" uniqueCount="397">
  <si>
    <t>COMPANHIA DOCAS DO RIO GRANDE DO NORTE - CODERN</t>
  </si>
  <si>
    <t>-</t>
  </si>
  <si>
    <t>CODERN / PORTO DE MACEIÓ</t>
  </si>
  <si>
    <t>TOTAL GERAL DOS DISPÊNDIOS</t>
  </si>
  <si>
    <t>OUTRAS PROVISÕES</t>
  </si>
  <si>
    <t xml:space="preserve">PROVISÃO PARA OPERAÇÕES DE OUTROS CRÉDITOS </t>
  </si>
  <si>
    <t>PROVISÃO PARA CRÉDITOS DE LIQUIDAÇÃO DUVIDOSA (PCLD)</t>
  </si>
  <si>
    <t>PERDAS POR REDUÇÃO A VALOR RECUPERÁVEL (IMPAIRMENT)</t>
  </si>
  <si>
    <t>OUTRAS DEMANDAS PROCESSOS JUDICIAIS</t>
  </si>
  <si>
    <t>PROCESSOS DEMANDAS AMBIENTAIS</t>
  </si>
  <si>
    <t>DEMANDAS TRABALHISTAS</t>
  </si>
  <si>
    <t>DEMANDAS FISCAIS</t>
  </si>
  <si>
    <t>DEMANDAS CÍVEIS</t>
  </si>
  <si>
    <t xml:space="preserve">PROVISÕES </t>
  </si>
  <si>
    <t>EXAUSTÃO</t>
  </si>
  <si>
    <t xml:space="preserve">AMORTIZAÇÃO </t>
  </si>
  <si>
    <t xml:space="preserve">           OUTRAS DESPESAS DE DEPRECIAÇÃO</t>
  </si>
  <si>
    <t>SISTEMAS DE TRANSPORTE</t>
  </si>
  <si>
    <t xml:space="preserve">           SISTEMAS DE COMUNICAÇÃO</t>
  </si>
  <si>
    <t xml:space="preserve">           SISTEMAS DE SEGURANÇA</t>
  </si>
  <si>
    <t xml:space="preserve">           SISTEMAS DE TECNOLOGIA DA INFORMAÇÃO</t>
  </si>
  <si>
    <t xml:space="preserve">           MÓVEIS, MÁQUINAS E EQUIPAMENTOS</t>
  </si>
  <si>
    <t xml:space="preserve">           IMÓVEIS</t>
  </si>
  <si>
    <t>DEPRECIAÇÃO</t>
  </si>
  <si>
    <t>DEPRECIAÇÃO, AMORTIZAÇÃO E EXAUSTÃO</t>
  </si>
  <si>
    <t>OUTRAS DESPESAS</t>
  </si>
  <si>
    <t>TOTAL DOS DISPÊNDIOS</t>
  </si>
  <si>
    <t>DEMAIS DESPESAS CORRENTES</t>
  </si>
  <si>
    <t xml:space="preserve">PARTICIPAÇÃO NOS LUCROS E RESULTADOS – PLR </t>
  </si>
  <si>
    <t>REMUNERAÇÃO VARIÁVEL DE ADMINISTRADORES - RVA</t>
  </si>
  <si>
    <t>DISTRIBUIÇÃO DE LUCROS OU RESULTADOS</t>
  </si>
  <si>
    <t xml:space="preserve"> OUTROS ADIANTAMENTOS</t>
  </si>
  <si>
    <t xml:space="preserve">  ADIANTAMENTOS A FORNECEDORES</t>
  </si>
  <si>
    <t>ADIANTAMENTOS CONCEDIDOS</t>
  </si>
  <si>
    <t>ROYALTIES</t>
  </si>
  <si>
    <t xml:space="preserve">MULTAS </t>
  </si>
  <si>
    <t>OUTRAS DESPESAS COM ESTAGIÁRIOS E APRENDIZES</t>
  </si>
  <si>
    <t>TECNOLOGIA DA INFORMAÇÃO</t>
  </si>
  <si>
    <t>ESTAGIÁRIOS E APRENDIZES</t>
  </si>
  <si>
    <t>AO EXTERIOR</t>
  </si>
  <si>
    <t>NO PAÍS</t>
  </si>
  <si>
    <t xml:space="preserve">VIAGENS </t>
  </si>
  <si>
    <t xml:space="preserve">TRANSPORTE </t>
  </si>
  <si>
    <t>DESPESAS DE SERVIÇOS DO SISTEMA FINANCEIRO</t>
  </si>
  <si>
    <t>OUTRAS DESPESAS COM PROCESSAMENTO DE DADOS</t>
  </si>
  <si>
    <t>PROJETOS EM FASE DE PESQUISA OU APERFEIÇOAMENTO DE SISTEMAS</t>
  </si>
  <si>
    <t>MANUTENÇÃO DE SISTEMAS</t>
  </si>
  <si>
    <t>ALUGUEL DE EQUIPAMENTOS</t>
  </si>
  <si>
    <t xml:space="preserve">PROCESSAMENTO DE DADOS </t>
  </si>
  <si>
    <t xml:space="preserve">COMUNICAÇÕES </t>
  </si>
  <si>
    <t>OUTRAS OPERAÇÕES DE ARRENDAMENTOS MERCANTIL OPERACIONAL</t>
  </si>
  <si>
    <t>MÓVEIS, MÁQUINAS E EQUIPAMENTOS</t>
  </si>
  <si>
    <t>IMÓVEIS</t>
  </si>
  <si>
    <t xml:space="preserve">ARRENDAMENTO MERCANTIL OPERACIONAL </t>
  </si>
  <si>
    <t>ALUGUEL</t>
  </si>
  <si>
    <t xml:space="preserve">ÁGUA, ENERGIA E GÁS </t>
  </si>
  <si>
    <t>OUTRAS DESPESAS CORRENTES</t>
  </si>
  <si>
    <t>ABATIMENTOS CONCEDIDOS NA VENDA DE BENS E SERVIÇOS</t>
  </si>
  <si>
    <t>OUTRAS DESPESAS FINANCEIRAS</t>
  </si>
  <si>
    <t>ENCARGOS COM PREVIDÊNCIA COMPLEMENTAR</t>
  </si>
  <si>
    <t>DESCONTOS CONCEDIDOS NA VENDA DE BENS E SERVIÇOS</t>
  </si>
  <si>
    <t>OUTRAS EMISSÕES DE INTRUMENTOS DE CAPTAÇÃO</t>
  </si>
  <si>
    <t>DEBÊNTURES</t>
  </si>
  <si>
    <t>LETRAS</t>
  </si>
  <si>
    <t>ENCARGOS DE OUTROS INSTRUMENTOS DE CAPTAÇÃO</t>
  </si>
  <si>
    <t>OUTROS FUNDOS</t>
  </si>
  <si>
    <t>OUTROS FUNDOS DO SETOR ELÉTRICO</t>
  </si>
  <si>
    <t>CONTA DE CONSUMO DE COMBUSTÍVEIS - CCC</t>
  </si>
  <si>
    <t>CONTA DE DESENVOLVIMENTO ENERGÉTICO - CDE</t>
  </si>
  <si>
    <t>RESERVA GLOBAL DE REVERSÃO – RGR</t>
  </si>
  <si>
    <t>FUNDOS DO SETOR ELÉTRICO</t>
  </si>
  <si>
    <t>ENCARGOS DE FUNDOS</t>
  </si>
  <si>
    <t xml:space="preserve">NO EXTERIOR </t>
  </si>
  <si>
    <t xml:space="preserve"> NO PAÍS</t>
  </si>
  <si>
    <t>ENCARGOS DE MÚTUOS COM EMPRESAS</t>
  </si>
  <si>
    <t>ENCARGOS DE OPERAÇÕES DE OUTROS CRÉDITOS</t>
  </si>
  <si>
    <t>OUTRAS OPERAÇÕES DE ARRENDAMENTOS MERCANTIL FINANCEIRO</t>
  </si>
  <si>
    <t xml:space="preserve">             ARRENDAMENTO MERCANTIL FINANCEIRO</t>
  </si>
  <si>
    <t xml:space="preserve"> FINANCIAMENTOS</t>
  </si>
  <si>
    <t xml:space="preserve"> EMPRÉSTIMOS</t>
  </si>
  <si>
    <t>NO EXTERIOR</t>
  </si>
  <si>
    <t xml:space="preserve">          ARRENDAMENTO MERCANTIL FINANCEIRO</t>
  </si>
  <si>
    <t>FINANCIAMENTOS</t>
  </si>
  <si>
    <t>EMPRÉSTIMOS</t>
  </si>
  <si>
    <t>ENCARGOS DE OPERAÇÕES DE CRÉDITO</t>
  </si>
  <si>
    <t>ENCARGOS DE DEPÓSITOS A PRAZO</t>
  </si>
  <si>
    <t>DESPESAS FINANCEIRAS</t>
  </si>
  <si>
    <t>OUTROS TRIBUTOS</t>
  </si>
  <si>
    <t>CSLL</t>
  </si>
  <si>
    <t>IRPJ</t>
  </si>
  <si>
    <t>TRIBUTOS SOBRE O LUCRO</t>
  </si>
  <si>
    <t>TRIBUTOS SOBRE A VENDA DE BENS DE E SERVIÇOS</t>
  </si>
  <si>
    <t>TRIBUTOS</t>
  </si>
  <si>
    <t>OUTROS SERVIÇOS DE TERCEIROS</t>
  </si>
  <si>
    <t>PUBLICIDADE DE UTILIDADE PÚBLICA</t>
  </si>
  <si>
    <t>PATROCÍNIO</t>
  </si>
  <si>
    <t>PUBLICIDADE INSTITUCIONAL</t>
  </si>
  <si>
    <t>PUBLICIDADE MERCADOLÓGICA</t>
  </si>
  <si>
    <t>PUBLICIDADE LEGAL</t>
  </si>
  <si>
    <t xml:space="preserve">  PUBLICIDADE E PROPAGANDA</t>
  </si>
  <si>
    <t>VIGILÂNCIA E SEGURANÇA</t>
  </si>
  <si>
    <t>AUDITORIA</t>
  </si>
  <si>
    <t>CONSULTORIA</t>
  </si>
  <si>
    <t>SERVIÇOS DE TERCEIROS</t>
  </si>
  <si>
    <t>OUTROS MATERIAIS E PRODUTOS</t>
  </si>
  <si>
    <t>DEMAIS</t>
  </si>
  <si>
    <t xml:space="preserve">MATERIAIS DE CONSUMO </t>
  </si>
  <si>
    <t>PRODUTOS PARA REVENDA</t>
  </si>
  <si>
    <t>OUTROS MATERIAIS PARA PRODUÇÃO</t>
  </si>
  <si>
    <t>MATERIAIS PARA PRODUÇÃO</t>
  </si>
  <si>
    <t>MATERIAIS E PRODUTOS</t>
  </si>
  <si>
    <t>OUTRAS DESPESAS COM CONSELHOS E COMITÊS ESTATUTÁRIOS</t>
  </si>
  <si>
    <t xml:space="preserve">FUNDO DE GARANTIA POR TEMPO DE SERVIÇO - FGTS </t>
  </si>
  <si>
    <t>PREVIDÊNCIA COMPLEMENTAR</t>
  </si>
  <si>
    <t xml:space="preserve"> PREVIDÊNCIA SOCIAL - INSS</t>
  </si>
  <si>
    <t xml:space="preserve">HONORARIOS DEMAIS </t>
  </si>
  <si>
    <t>HONORÁRIOS ( CA e CF)</t>
  </si>
  <si>
    <t>HONORÁRIOS</t>
  </si>
  <si>
    <t>DESPESAS COM CONSELHOS E COMITÊS ESTATUTÁRIOS</t>
  </si>
  <si>
    <t>OUTRAS DESPESAS COM DIRIGENTES</t>
  </si>
  <si>
    <t>OUTRAS DESPESAS DE ENCARGOS SOCIAIS</t>
  </si>
  <si>
    <t>PREVIDÊNCIA SOCIAL - INSS</t>
  </si>
  <si>
    <t>FUNDO DE GARANTIA POR TEMPO DE SERVIÇO - FGTS</t>
  </si>
  <si>
    <t>ENCARGOS</t>
  </si>
  <si>
    <t>OUTROS BENEFÍCIOS</t>
  </si>
  <si>
    <t>REMUNERAÇÃO COMPENSATÓRIA (QUARENTENA)</t>
  </si>
  <si>
    <t xml:space="preserve"> BENEFÍCIOS</t>
  </si>
  <si>
    <t>REMUNERAÇÃO VARIAVEL MENSAL - RVM</t>
  </si>
  <si>
    <t xml:space="preserve">GRATIFICAÇÃO NATALINA </t>
  </si>
  <si>
    <t>FÉRIAS E ADICIONAL</t>
  </si>
  <si>
    <t>REMUNERAÇÃO FIXA</t>
  </si>
  <si>
    <t>DESPESAS COM DIRIGENTES</t>
  </si>
  <si>
    <t>OUTRAS DESPESAS DE PESSOAL</t>
  </si>
  <si>
    <t>OUTRAS ÁREAS DE FORMAÇÃO</t>
  </si>
  <si>
    <t>TREINAMENTO</t>
  </si>
  <si>
    <t>RESSARCIMENTO DE DESPESAS DE PESSOAL CEDIDO</t>
  </si>
  <si>
    <t>INATIVOS E PENSIONISTAS</t>
  </si>
  <si>
    <t>PROGRAMA DE DESLIGAMENTO VOLUNTÁRIO - PDV</t>
  </si>
  <si>
    <t xml:space="preserve">DESLIGAMENTOS E PÓS-EMPREGO </t>
  </si>
  <si>
    <t>OUTRAS DESPESAS DE PREVIDÊNCIA COMPLEMENTAR</t>
  </si>
  <si>
    <t>PREVIDÊNCIA COMPLEMENTAR - COBERTURA DE DÉFICIT</t>
  </si>
  <si>
    <t>OUTRAS CONTRIBUIÇÕES EXTRAORDINÁRIAS</t>
  </si>
  <si>
    <t xml:space="preserve">                      PLANO DE CONTRIBUIÇÃO VARIAVEL (CV) EQUACIONAMENTO DÉFICIT</t>
  </si>
  <si>
    <t xml:space="preserve">                      PLANO DE CONTRIBUIÇÃO VARIAVEL (CV) SERVIÇOS PASSADOS</t>
  </si>
  <si>
    <t>PLANO DE CONTRIBUIÇÃO VARIÁVEL</t>
  </si>
  <si>
    <t xml:space="preserve">                      PLANO DE BENEFÍCIO DEFINIDO ( CD) EQUACIONAMENTO DÉFICIT</t>
  </si>
  <si>
    <t xml:space="preserve">                      PLANO DE BENEFÍCIO DEFINIDO ( CD) SERVIÇOS PASSADOS</t>
  </si>
  <si>
    <t>PLANO DE CONTRIBUIÇÃO DEFINIDA</t>
  </si>
  <si>
    <t xml:space="preserve">                      PLANO DE BENEFÍCIO DEFINIDO ( BD) EQUACIONAMENTO DÉFICIT</t>
  </si>
  <si>
    <t xml:space="preserve">                      PLANO DE BENEFÍCIO DEFINIDO ( BD) SERVIÇOS PASSADOS</t>
  </si>
  <si>
    <t xml:space="preserve">              PLANO DE BENEFÍCIO DEFINIDO</t>
  </si>
  <si>
    <t>CONTRIBUIÇÃO EXTRAORDINÁRIA DO PATROCINADOR</t>
  </si>
  <si>
    <t>OUTRAS FORMAS DE PLANO DE BENEFÍCIO</t>
  </si>
  <si>
    <t>PLANO DE BENEFÍCIO DEFINIDO</t>
  </si>
  <si>
    <t>CONTRIBUIÇÃO NORMAL DO PATROCINADOR</t>
  </si>
  <si>
    <t>AUXÍLIO TRANSPORTE</t>
  </si>
  <si>
    <t>AUXÍLIOS CRECHE E EDUCAÇÃO</t>
  </si>
  <si>
    <t>CESTA BÁSICA</t>
  </si>
  <si>
    <t>AUXÍLIOS ALIMENTAÇÃO E REFEIÇÃO</t>
  </si>
  <si>
    <t>ASSISTÊNCIA MÉDICA E ODONTOLÓGICA</t>
  </si>
  <si>
    <t xml:space="preserve">BENEFÍCIOS </t>
  </si>
  <si>
    <t>ENCARGOS SOCIAIS</t>
  </si>
  <si>
    <t>OUTRAS DESPESAS DE REMUNERAÇÃO</t>
  </si>
  <si>
    <t>HORAS EXTRAS</t>
  </si>
  <si>
    <t>FÉRIAS</t>
  </si>
  <si>
    <t>13º SALÁRIO</t>
  </si>
  <si>
    <t>ADICIONAIS</t>
  </si>
  <si>
    <t>COMISSÕES E GRATIFICAÇÕES</t>
  </si>
  <si>
    <t>VANTAGENS PESSOAIS</t>
  </si>
  <si>
    <t>SALÁRIO BASE</t>
  </si>
  <si>
    <t xml:space="preserve"> SALÁRIOS</t>
  </si>
  <si>
    <t>REMUNERAÇÃO</t>
  </si>
  <si>
    <t>DESPESAS DE PESSOAL</t>
  </si>
  <si>
    <t>DESPESAS CORRENTES</t>
  </si>
  <si>
    <t>EXECUTADO</t>
  </si>
  <si>
    <t>PLANEJADO</t>
  </si>
  <si>
    <t>TOTAL</t>
  </si>
  <si>
    <t>APMC</t>
  </si>
  <si>
    <t>CODERN</t>
  </si>
  <si>
    <t>ACUMULADO</t>
  </si>
  <si>
    <t>CONSOLIDADO</t>
  </si>
  <si>
    <t>TOTAL ANUAL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</si>
  <si>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</si>
  <si>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</si>
  <si>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</si>
  <si>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</si>
  <si>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</si>
  <si>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</si>
  <si>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</si>
  <si>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</si>
  <si>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</si>
  <si>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</si>
  <si>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</si>
  <si>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</si>
  <si>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ITENS ORÇAMENTÁRIOS</t>
  </si>
  <si>
    <t xml:space="preserve">DEMAIS DESPESAS DE CAPITAL </t>
  </si>
  <si>
    <t>REDUÇÃO DO PATRIMÔNIO LÍQUIDO</t>
  </si>
  <si>
    <t>JUROS SOBRE CAPITAL PRÓPRIO - JCP</t>
  </si>
  <si>
    <t>DIVIDENDOS</t>
  </si>
  <si>
    <t>DISTRIBUIÇÃO DE LUCROS AOS ACIONISTAS</t>
  </si>
  <si>
    <t>DESPESAS DE PARTICIPAÇÕES</t>
  </si>
  <si>
    <t>OUTRAS PERDAS NA ALIENAÇÃO DE  VALORES E BENS</t>
  </si>
  <si>
    <t>PERDAS NA ALIENAÇÃO DE PARTICIPAÇÕES SOCIETÁRIAS</t>
  </si>
  <si>
    <t>PERDAS NA ALIENAÇÃO DO INTANGÍVEL</t>
  </si>
  <si>
    <t>PERDAS NA ALIENAÇÃO DE IMOBILIZADO</t>
  </si>
  <si>
    <t xml:space="preserve">PERDAS NA ALIENAÇÃO DE VALORES E BENS </t>
  </si>
  <si>
    <t>OUTROS RESGATES DE INTRUMENTOS DE CAPTAÇÃO</t>
  </si>
  <si>
    <t>RESGATE DE DEBÊNTURES</t>
  </si>
  <si>
    <t>RESGATE DE LETRAS</t>
  </si>
  <si>
    <t>RESGATE DE OUTROS INSTRUMENTOS DE CAPTAÇÃO</t>
  </si>
  <si>
    <t>OUTRAS AQUISIÇÕES DE INTRUMENTOS DE CAPTAÇÃO</t>
  </si>
  <si>
    <t>AQUISIÇÃO DE DEBÊNTURES</t>
  </si>
  <si>
    <t>AQUISIÇÃO DE LETRAS</t>
  </si>
  <si>
    <t>AQUISIÇÃO DE OUTROS INSTRUMENTOS DE CAPTAÇÃO</t>
  </si>
  <si>
    <t>DEPÓSITOS A PRAZO</t>
  </si>
  <si>
    <t xml:space="preserve">DEPÓSITOS À VISTA </t>
  </si>
  <si>
    <t>DEPÓSITOS</t>
  </si>
  <si>
    <t>FUNDOS - DEVOLUÇÃO DE RECURSOS - PRINCIPAL</t>
  </si>
  <si>
    <t>OUTRAS APLICAÇÕES FINANCEIRAS</t>
  </si>
  <si>
    <t>INSTRUMENTOS FINANCEIROS DERIVATIVOS</t>
  </si>
  <si>
    <t>TÍTULOS E VALORES MOBILIÁRIOS</t>
  </si>
  <si>
    <t xml:space="preserve">APLICAÇÕES FINANCEIRAS </t>
  </si>
  <si>
    <t>OUTRAS DESPESAS DE CAPITAL</t>
  </si>
  <si>
    <t>OUTRAS INVERSÕES FINANCEIRAS</t>
  </si>
  <si>
    <t>PARTICIPAÇÃO EM OUTRAS EMPRESAS PRIVADAS</t>
  </si>
  <si>
    <t>SOCIEDADE DE PROPÓSITO ESPECÍFICO - NÃO CONTROLADAS - SPE-NC</t>
  </si>
  <si>
    <t>EMPRESAS PRIVADAS</t>
  </si>
  <si>
    <t>ESTATAIS MUNICIPAIS</t>
  </si>
  <si>
    <t>ESTATAIS ESTADUAIS</t>
  </si>
  <si>
    <t>ESTATAIS FEDERAIS</t>
  </si>
  <si>
    <t>PARTICIPAÇÃO EM SOCIEDADES COLIGADAS</t>
  </si>
  <si>
    <t>PARTICIPAÇÃO EM SOCIEDADE DE PROPÓSITO ESPECÍFICO – CONTROLADAS - SPE-C</t>
  </si>
  <si>
    <t xml:space="preserve">               CONTROLE EM CONJUNTO</t>
  </si>
  <si>
    <t xml:space="preserve">               CONTROLE INDIVIDUAL</t>
  </si>
  <si>
    <t>DEMAIS SOCIEDADES CONTROLADAS</t>
  </si>
  <si>
    <t>SUBSIDIÁRIA INTEGRAL</t>
  </si>
  <si>
    <t>SOCIEDADE CONTROLADA</t>
  </si>
  <si>
    <t xml:space="preserve">INVERSÕES FINANCEIRAS </t>
  </si>
  <si>
    <t>OUTROS INTANGÍVEIS</t>
  </si>
  <si>
    <t>ÁGIO BASEADO EM EXPECTATIVA DE RENTABILIDADE FUTURA</t>
  </si>
  <si>
    <t xml:space="preserve">DIREITOS SOBRE RECURSOS NATURAIS </t>
  </si>
  <si>
    <t>DESENVOLVIMENTO DE PROJETOS</t>
  </si>
  <si>
    <t>DIREITOS POR AQUISIÇÃO DE FOLHA DE PAGAMENTO</t>
  </si>
  <si>
    <t xml:space="preserve">DIREITO DE USO, FRUIÇÃO E EXPLORAÇÃO </t>
  </si>
  <si>
    <t>SOFTWARES</t>
  </si>
  <si>
    <t>INTANGÍVEL</t>
  </si>
  <si>
    <t>OUTROS INVESTIMENTOS NO ATIVO IMOBILIZADO</t>
  </si>
  <si>
    <t>INVESTIMENTOS NO PAC</t>
  </si>
  <si>
    <t>PESSOAL DE INVESTIMENTO</t>
  </si>
  <si>
    <t>SISTEMAS DE COMUNICAÇÃO</t>
  </si>
  <si>
    <t>SISTEMAS DE SEGURANÇA</t>
  </si>
  <si>
    <t>OUTROS SISTEMAS DE TECNOLOGIA DA INFORMAÇÃO</t>
  </si>
  <si>
    <t>AQUISIÇÃO E/OU DESENVOLVIMENTO DE SOFTWARES DE PROCESSAMENTO DE DADOS</t>
  </si>
  <si>
    <t>AQUISIÇÃO DE EQUIPAMENTOS DE TECNOLOGIA DA INFORMAÇÃO</t>
  </si>
  <si>
    <t>SISTEMAS DE TECNOLOGIA DA INFORMAÇÃO</t>
  </si>
  <si>
    <t>IMOBILIZADO</t>
  </si>
  <si>
    <t>INVESTIMENTOS NO ATIVO IMOBILIZADO E INTANGÍVEL</t>
  </si>
  <si>
    <t>CONCESSÃO DE MÚTUOS COM EMPRESAS</t>
  </si>
  <si>
    <t>AMORTIZAÇÃO/LIQUIDAÇÃO DE PRINCIPAL DE MÚTUOS OBTIDOS</t>
  </si>
  <si>
    <t>AMORTIZAÇÃO/LIQUIDAÇÃO DE PRINCIPAL DE OPERAÇÕES DE OUTROS CRÉDITOS OBTIDOS</t>
  </si>
  <si>
    <t xml:space="preserve"> ARRENDAMENTO MERCANTIL FINANCEIRO</t>
  </si>
  <si>
    <t xml:space="preserve">AMORTIZAÇÃO/LIQUIDAÇÃO DE PRINCIPAL DE OPERAÇÕES DE CRÉDITO OBTIDAS </t>
  </si>
  <si>
    <t>DESPESAS DE CAPITAL</t>
  </si>
  <si>
    <t>CÓDIGO</t>
  </si>
  <si>
    <t>TOTAL GERAL DOS RECURSOS</t>
  </si>
  <si>
    <t>OUTRAS REVERSÕES DE PROVISÕES</t>
  </si>
  <si>
    <t>OUTRAS DEMANDAS JUDICIAIS</t>
  </si>
  <si>
    <t>DEMANDAS AMBIENTAIS</t>
  </si>
  <si>
    <t xml:space="preserve">REVERSÃO DE PROVISÕES </t>
  </si>
  <si>
    <t>OUTRAS RECEITAS</t>
  </si>
  <si>
    <t>TOTAL DOS RECURSOS</t>
  </si>
  <si>
    <t>OUTRAS RECEITAS CORRENTES</t>
  </si>
  <si>
    <t>OUTRAS RECEITAS FINANCEIRAS(Juros Ativos)</t>
  </si>
  <si>
    <t>DESCONTOS OBTIDOS NA COMPRA DE BENS E SERVIÇOS</t>
  </si>
  <si>
    <t>RENDAS DE OUTROS INSTRUMENTOS DE CAPTAÇÃO</t>
  </si>
  <si>
    <t>RENDAS DE DEPÓSITOS A PRAZO</t>
  </si>
  <si>
    <t>APLICAÇÕES INTERFINANCEIRAS DE LIQUIDEZ</t>
  </si>
  <si>
    <t>RENDAS DE APLICAÇÕES FINANCEIRAS</t>
  </si>
  <si>
    <t>RENDAS DE MÚTUOS COM EMPRESAS</t>
  </si>
  <si>
    <t>RECEITAS FINANCEIRAS</t>
  </si>
  <si>
    <t>OUTROS ADIANTAMENTOS</t>
  </si>
  <si>
    <t>ADIANTAMENTOS DE CLIENTES</t>
  </si>
  <si>
    <t>ADIANTAMENTOS RECEBIDOS</t>
  </si>
  <si>
    <t>RECUPERAÇÃO DE CRÉDITO BAIXADO COMO PREJUÍZO</t>
  </si>
  <si>
    <t>RECUPERAÇÃO DE ENCARGOS E DESPESAS</t>
  </si>
  <si>
    <t>ARRENDAMENTO MERCANTIL OPERACIONAL</t>
  </si>
  <si>
    <t>ABATIMENTOS OBTIDOS NA COMPRA DE BENS E SERVIÇOS</t>
  </si>
  <si>
    <t>VENDA DE SERVIÇOS</t>
  </si>
  <si>
    <t>VENDA DE PRODUTOS</t>
  </si>
  <si>
    <t>VENDA DE PRODUTOS E SERVIÇOS</t>
  </si>
  <si>
    <t>RECEITAS CORRENTES</t>
  </si>
  <si>
    <t>OUTRAS RECEITAS DE CAPITAL</t>
  </si>
  <si>
    <t>SUBSÍDIOS DO TESOURO NACIONAL</t>
  </si>
  <si>
    <t>JUROS SOBRE CAPITAL PRÓPRIO</t>
  </si>
  <si>
    <t>PARTICIPAÇÃO NOS RESULTADOS</t>
  </si>
  <si>
    <r>
      <t>RENDAS DE PARTICIPAÇÕES</t>
    </r>
    <r>
      <rPr>
        <sz val="11"/>
        <rFont val="Calibri"/>
        <family val="2"/>
      </rPr>
      <t/>
    </r>
  </si>
  <si>
    <t>DEPÓSITOS À VISTA</t>
  </si>
  <si>
    <t>RECURSOS PROVENIENTES DE DEPÓSITOS</t>
  </si>
  <si>
    <t xml:space="preserve">                          OUTROS FUNDOS DO SETOR ELÉTRICO</t>
  </si>
  <si>
    <t xml:space="preserve">                          RESERVA GLOBAL DE REVERSÃO – RGR</t>
  </si>
  <si>
    <t>RECURSOS DE FUNDOS</t>
  </si>
  <si>
    <t xml:space="preserve">TÍTULOS E VALORES MOBILIÁRIOS </t>
  </si>
  <si>
    <t>RESGATE DE PRINCIPAL DE APLICAÇÕES FINANCEIRAS</t>
  </si>
  <si>
    <t>EMISSÃO DE DEBÊNTURES</t>
  </si>
  <si>
    <t>EMISSÃO DE LETRAS</t>
  </si>
  <si>
    <t>EMISSÃO DE OUTROS INSTRUMENTOS DE CAPTAÇÃO</t>
  </si>
  <si>
    <t>AMORTIZAÇÃO/LIQUIDAÇÃO DE PRINCIPAL DE MÚTUOS CONCEDIDOS</t>
  </si>
  <si>
    <t>OBTENÇÃO DE MÚTUOS COM EMPRESAS</t>
  </si>
  <si>
    <t>OBTENÇÃO DE OPERAÇÕES DE OUTROS CRÉDITOS</t>
  </si>
  <si>
    <t>ARRENDAMENTO MERCANTIL FINANCEIRO</t>
  </si>
  <si>
    <t>OBTENÇÃO DE OPERAÇÕES DE CRÉDITO</t>
  </si>
  <si>
    <t>OUTROS GANHOS NA ALIENAÇÃO DE VALORES E BENS</t>
  </si>
  <si>
    <t>GANHOS NA ALIENAÇÃO DE PARTICIPAÇÕES SOCIETÁRIAS</t>
  </si>
  <si>
    <t>GANHOS NA ALIENAÇÃO DO INTANGÍVEL</t>
  </si>
  <si>
    <t>GANHOS NA ALIENAÇÃO DE IMOBILIZADO</t>
  </si>
  <si>
    <t xml:space="preserve">GANHOS NA ALIENAÇÃO DE VALORES E BENS </t>
  </si>
  <si>
    <t>OUTRAS ALIENAÇÕES DE VALORES E BENS</t>
  </si>
  <si>
    <t>ALIENAÇÃO DE PARTICIPAÇÕES SOCIETÁRIAS</t>
  </si>
  <si>
    <t>ALIENAÇÃO DE INTANGÍVEL</t>
  </si>
  <si>
    <t>ALIENAÇÃO DE IMOBILIZADO</t>
  </si>
  <si>
    <t xml:space="preserve">ALIENAÇÃO DE VALORES E BENS </t>
  </si>
  <si>
    <t>OUTROS RECURSOS PARA AUMENTO DO PATRIMÔNIO LÍQUIDO</t>
  </si>
  <si>
    <t>OUTRAS EMPRESAS</t>
  </si>
  <si>
    <t>CONTROLADORA</t>
  </si>
  <si>
    <t>APORTES DE EMPRESAS ESTATAIS</t>
  </si>
  <si>
    <t>APORTES DO TESOURO NACIONAL</t>
  </si>
  <si>
    <t>AUMENTO DO PATRIMÔNIO LÍQUIDO</t>
  </si>
  <si>
    <t>RECEITAS DE CAPITAL</t>
  </si>
  <si>
    <t>EM R$ 1,00</t>
  </si>
  <si>
    <t>DISCRIMINAÇÃO DAS ORIGENS DE RECURSOS - DICOR</t>
  </si>
  <si>
    <t>CARACTERÍSTICA:</t>
  </si>
  <si>
    <t>CÓDIGO :</t>
  </si>
  <si>
    <t>SEPLAN / SEST</t>
  </si>
  <si>
    <t>PRESIDÊNCIA DA REPÚBLICA</t>
  </si>
  <si>
    <t xml:space="preserve">PROPOSTA E EXECUÇÃO ORÇAMENTÁRIA </t>
  </si>
  <si>
    <t>PROGRAMA DE DISPÊNDIOS GLOBAIS</t>
  </si>
  <si>
    <t>P.D.G -</t>
  </si>
  <si>
    <t>1.00.010.000</t>
  </si>
  <si>
    <t>1.00.010.100</t>
  </si>
  <si>
    <t>CONTROLE ORÇAMENTÁRIO -PROGRAMA DE DISPÊNDIOS GLOBAIS</t>
  </si>
  <si>
    <t>EXECUTADO (ATÉ OUT 2024)</t>
  </si>
  <si>
    <t xml:space="preserve">  RENDAS DE APLICAÇÕES FINANCEIRAS</t>
  </si>
  <si>
    <t xml:space="preserve">  AUMENTO DO PATRIMÔNIO LÍQUIDO</t>
  </si>
  <si>
    <t xml:space="preserve">  APORTES DO TESOURO NACIONAL</t>
  </si>
  <si>
    <t xml:space="preserve">  VENDA DE PRODUTOS E SERVIÇOS</t>
  </si>
  <si>
    <t xml:space="preserve">  ALUGUEL</t>
  </si>
  <si>
    <t xml:space="preserve">  ARRENDAMENTO MERCANTIL OPERACIONAL</t>
  </si>
  <si>
    <t xml:space="preserve">  OUTRAS RECEITAS  FINANCEIRAS (Juros Ativos)</t>
  </si>
  <si>
    <t xml:space="preserve">  DESPESAS DE PESSOAL</t>
  </si>
  <si>
    <t xml:space="preserve">    REMUNERAÇÃO</t>
  </si>
  <si>
    <t xml:space="preserve">    ENCARGOS SOCIAIS</t>
  </si>
  <si>
    <t xml:space="preserve">    VENDA DE SERVIÇOS</t>
  </si>
  <si>
    <t>BENEFÍCIOS</t>
  </si>
  <si>
    <t xml:space="preserve">  REMUNERAÇÃO FIXA</t>
  </si>
  <si>
    <t xml:space="preserve">  BENEFÍCIOS</t>
  </si>
  <si>
    <t>DESPESAS COM  COM CONSELHOS E COMITÊS ESTATUTÁRIO</t>
  </si>
  <si>
    <t xml:space="preserve">  ENCARGOS</t>
  </si>
  <si>
    <t xml:space="preserve">  OUTRAS DESPESAS COM DIRIGENTES</t>
  </si>
  <si>
    <t xml:space="preserve">CODERN / PORTO DE NATAL </t>
  </si>
  <si>
    <t xml:space="preserve">        2.300.000.000  TOTAL DOS DISPÊNDIOS - CODERN / PORTO DE NATAL </t>
  </si>
  <si>
    <t xml:space="preserve">        2.300.000.000  TOTAL DOS DISPÊNDIOS - CODERN / PORTO DE MACEIÓ</t>
  </si>
  <si>
    <t xml:space="preserve">      VENDA DE SERVIÇOS</t>
  </si>
  <si>
    <t xml:space="preserve">    APORTES DO TESOURO NACIONAL</t>
  </si>
  <si>
    <t>LEI ORÇAMENTÁRIA ANUAL 2023 - LEI N° 11.814 DE  05  DE DEZEMBRO DE 2023</t>
  </si>
  <si>
    <t>% DE EXECUÇÃO</t>
  </si>
  <si>
    <t>TOTAL GERAL DOS RECURSOS - CODERN / PORTO DE NATAL / PORTO DE MACEIÓ</t>
  </si>
  <si>
    <t>CODERN / PORTO DE NATAL /TERMINAL SALINEIRO/PORTO DE MACEIÓ</t>
  </si>
  <si>
    <t>EXECUÇÃO ORÇAMENTÁRIA - PROGRAMA DE DISPÊNDIOS GLOBAIS 2026</t>
  </si>
  <si>
    <t>APROVADO 2025</t>
  </si>
  <si>
    <t>Publicações em Diário Oficial da União - DOU</t>
  </si>
  <si>
    <t>Lançamento do Projeto Porto Cidade</t>
  </si>
  <si>
    <t>Fórum Nacional de Transição Energética e Inovação</t>
  </si>
  <si>
    <t xml:space="preserve">EXECUTADO 2025 </t>
  </si>
  <si>
    <t>APROVADO PELO DECRETO Nº 10.892, DE 14 DE DEZEMBRO DE 2021</t>
  </si>
  <si>
    <t>EXECUÇÃO ORÇAMENTÁRIA - PROGRAMA DE DISPÊNDIOS GLOBAIS 2022</t>
  </si>
  <si>
    <t>APROVADO 2022</t>
  </si>
  <si>
    <t>ATUALIZADO EM: 01/06/2026</t>
  </si>
  <si>
    <t>APROVADO PELO DECRETO Nº 11.288, DE 16 DE DEZEMBRO DE 2022</t>
  </si>
  <si>
    <t>APROVADO PELO DECRETO Nº 11.814, DE 05 DE NOVEMBRO DE 2023</t>
  </si>
  <si>
    <t>APROVADO PELO DECRETO Nº 12.804, DE 30 DE DEZEMBRO DE 2025</t>
  </si>
  <si>
    <t>APROVADO PELO DECRETO Nº 12.280, DE 29 DE DEZEMBRO DE 2024</t>
  </si>
  <si>
    <t>EXECUTADO 2022</t>
  </si>
  <si>
    <t>APROVADO 2023</t>
  </si>
  <si>
    <t>EXECUTADO 2023</t>
  </si>
  <si>
    <t>APROVADO 2024</t>
  </si>
  <si>
    <t>EXECUTADO 2024</t>
  </si>
  <si>
    <t>APROVADO 2026</t>
  </si>
  <si>
    <t>Intermodal 2023</t>
  </si>
  <si>
    <t xml:space="preserve">II Largada da Safra de Melão 2022 </t>
  </si>
  <si>
    <t>Impressão de Folder</t>
  </si>
  <si>
    <t>Evento Nordeste Export/Brasil Export - ENAPH 2023</t>
  </si>
  <si>
    <t>Evento Nordeste Export/Brasil Export - ENAPH 2022</t>
  </si>
  <si>
    <t>Expofruit 2023</t>
  </si>
  <si>
    <t xml:space="preserve">Contrato de Assessoria de Comunicação </t>
  </si>
  <si>
    <t>Participação em Evento Seatrade Cruise Global 2024</t>
  </si>
  <si>
    <t>EXECUTADO 
(ATÉ ABRIL/2026)</t>
  </si>
  <si>
    <t>FONTE: GEPLAN/CODERN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</si>
</sst>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(* #,##0.00_);_(* \(#,##0.00\);_(* &quot;-&quot;??_);_(@_)"/>
    <numFmt numFmtId="167" formatCode="_(* #,##0_);_(* \(#,##0\);_(* &quot;-&quot;??_);_(@_)"/>
    <numFmt numFmtId="168" formatCode="0.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11"/>
      <color indexed="9"/>
      <name val="Calibri"/>
      <family val="2"/>
    </font>
    <font>
      <b/>
      <sz val="10"/>
      <color rgb="FFFF0000"/>
      <name val="Calibri"/>
      <family val="2"/>
    </font>
    <font>
      <b/>
      <sz val="10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</font>
    <font>
      <b/>
      <i/>
      <sz val="10"/>
      <color theme="1"/>
      <name val="Calibri"/>
      <family val="2"/>
    </font>
    <font>
      <i/>
      <sz val="10"/>
      <name val="Calibri"/>
      <family val="2"/>
      <scheme val="minor"/>
    </font>
    <font>
      <i/>
      <sz val="10"/>
      <name val="Calibri"/>
      <family val="2"/>
    </font>
    <font>
      <b/>
      <sz val="10"/>
      <color indexed="8"/>
      <name val="Calibri"/>
      <family val="2"/>
    </font>
    <font>
      <sz val="10"/>
      <color rgb="FFFF000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.5"/>
      <color theme="4" tint="-0.249977111117893"/>
      <name val="Calibri"/>
      <family val="2"/>
      <scheme val="minor"/>
    </font>
    <font>
      <b/>
      <sz val="11.5"/>
      <name val="Calibri"/>
      <family val="2"/>
      <scheme val="minor"/>
    </font>
    <font>
      <b/>
      <sz val="12.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4" fillId="0" borderId="0" applyFont="0" applyFill="0" applyBorder="0" applyAlignment="0" applyProtection="0"/>
  </cellStyleXfs>
  <cellXfs count="647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44" fontId="6" fillId="4" borderId="5" xfId="0" applyNumberFormat="1" applyFont="1" applyFill="1" applyBorder="1" applyAlignment="1">
      <alignment horizontal="right" vertical="center"/>
    </xf>
    <xf numFmtId="9" fontId="6" fillId="4" borderId="5" xfId="2" applyFont="1" applyFill="1" applyBorder="1" applyAlignment="1">
      <alignment horizontal="center" vertical="center"/>
    </xf>
    <xf numFmtId="0" fontId="0" fillId="4" borderId="5" xfId="0" applyFont="1" applyFill="1" applyBorder="1" applyAlignment="1">
      <alignment vertical="center"/>
    </xf>
    <xf numFmtId="44" fontId="7" fillId="4" borderId="5" xfId="0" applyNumberFormat="1" applyFont="1" applyFill="1" applyBorder="1" applyAlignment="1">
      <alignment horizontal="right" vertical="center"/>
    </xf>
    <xf numFmtId="4" fontId="0" fillId="4" borderId="5" xfId="0" applyNumberFormat="1" applyFont="1" applyFill="1" applyBorder="1" applyAlignment="1">
      <alignment horizontal="center" vertical="center"/>
    </xf>
    <xf numFmtId="44" fontId="0" fillId="4" borderId="5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44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center" vertical="center"/>
    </xf>
    <xf numFmtId="9" fontId="0" fillId="0" borderId="0" xfId="2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44" fontId="2" fillId="5" borderId="5" xfId="0" applyNumberFormat="1" applyFont="1" applyFill="1" applyBorder="1" applyAlignment="1">
      <alignment horizontal="right" vertical="center"/>
    </xf>
    <xf numFmtId="4" fontId="2" fillId="5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5" xfId="0" applyBorder="1"/>
    <xf numFmtId="44" fontId="0" fillId="0" borderId="10" xfId="0" applyNumberFormat="1" applyBorder="1" applyAlignment="1">
      <alignment horizontal="right"/>
    </xf>
    <xf numFmtId="4" fontId="0" fillId="0" borderId="10" xfId="0" applyNumberFormat="1" applyBorder="1"/>
    <xf numFmtId="44" fontId="8" fillId="3" borderId="5" xfId="0" applyNumberFormat="1" applyFont="1" applyFill="1" applyBorder="1" applyAlignment="1">
      <alignment horizontal="right" vertical="center"/>
    </xf>
    <xf numFmtId="9" fontId="2" fillId="3" borderId="5" xfId="2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right" vertical="center"/>
    </xf>
    <xf numFmtId="0" fontId="0" fillId="0" borderId="0" xfId="0" applyFill="1"/>
    <xf numFmtId="164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vertical="center"/>
    </xf>
    <xf numFmtId="41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4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Alignment="1">
      <alignment vertical="center"/>
    </xf>
    <xf numFmtId="41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0" fillId="5" borderId="0" xfId="0" applyNumberFormat="1" applyFill="1" applyAlignment="1">
      <alignment vertical="center"/>
    </xf>
    <xf numFmtId="164" fontId="0" fillId="5" borderId="0" xfId="0" applyNumberFormat="1" applyFill="1" applyAlignment="1">
      <alignment vertical="center"/>
    </xf>
    <xf numFmtId="164" fontId="12" fillId="5" borderId="0" xfId="3" applyNumberFormat="1" applyFont="1" applyFill="1" applyBorder="1" applyAlignment="1">
      <alignment horizontal="right" vertical="center"/>
    </xf>
    <xf numFmtId="164" fontId="12" fillId="0" borderId="0" xfId="3" applyNumberFormat="1" applyFont="1" applyFill="1" applyBorder="1" applyAlignment="1">
      <alignment horizontal="right" vertical="center"/>
    </xf>
    <xf numFmtId="41" fontId="12" fillId="5" borderId="0" xfId="3" applyNumberFormat="1" applyFont="1" applyFill="1" applyBorder="1" applyAlignment="1">
      <alignment horizontal="right" vertical="center"/>
    </xf>
    <xf numFmtId="164" fontId="15" fillId="0" borderId="0" xfId="3" applyNumberFormat="1" applyFont="1" applyFill="1" applyBorder="1" applyAlignment="1">
      <alignment horizontal="right" vertical="center"/>
    </xf>
    <xf numFmtId="41" fontId="15" fillId="5" borderId="0" xfId="3" applyNumberFormat="1" applyFont="1" applyFill="1" applyBorder="1" applyAlignment="1">
      <alignment horizontal="right" vertical="center"/>
    </xf>
    <xf numFmtId="41" fontId="15" fillId="5" borderId="0" xfId="0" applyNumberFormat="1" applyFont="1" applyFill="1" applyBorder="1" applyAlignment="1">
      <alignment horizontal="right" vertical="center"/>
    </xf>
    <xf numFmtId="0" fontId="12" fillId="5" borderId="0" xfId="0" applyFont="1" applyFill="1" applyBorder="1" applyAlignment="1">
      <alignment horizontal="left" vertical="center"/>
    </xf>
    <xf numFmtId="164" fontId="12" fillId="5" borderId="0" xfId="3" applyNumberFormat="1" applyFont="1" applyFill="1" applyBorder="1" applyAlignment="1">
      <alignment horizontal="center" vertical="center"/>
    </xf>
    <xf numFmtId="164" fontId="16" fillId="6" borderId="11" xfId="0" applyNumberFormat="1" applyFont="1" applyFill="1" applyBorder="1" applyAlignment="1">
      <alignment horizontal="right" vertical="center"/>
    </xf>
    <xf numFmtId="164" fontId="16" fillId="6" borderId="12" xfId="3" applyNumberFormat="1" applyFont="1" applyFill="1" applyBorder="1" applyAlignment="1">
      <alignment horizontal="right" vertical="center"/>
    </xf>
    <xf numFmtId="41" fontId="16" fillId="6" borderId="12" xfId="3" applyNumberFormat="1" applyFont="1" applyFill="1" applyBorder="1" applyAlignment="1">
      <alignment horizontal="right" vertical="center"/>
    </xf>
    <xf numFmtId="0" fontId="12" fillId="6" borderId="13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164" fontId="12" fillId="6" borderId="15" xfId="3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5" borderId="12" xfId="3" applyNumberFormat="1" applyFont="1" applyFill="1" applyBorder="1" applyAlignment="1">
      <alignment horizontal="right" vertical="center"/>
    </xf>
    <xf numFmtId="164" fontId="15" fillId="5" borderId="12" xfId="3" applyNumberFormat="1" applyFont="1" applyFill="1" applyBorder="1" applyAlignment="1">
      <alignment horizontal="right" vertical="center"/>
    </xf>
    <xf numFmtId="164" fontId="15" fillId="5" borderId="12" xfId="0" applyNumberFormat="1" applyFont="1" applyFill="1" applyBorder="1" applyAlignment="1">
      <alignment vertical="center"/>
    </xf>
    <xf numFmtId="164" fontId="13" fillId="5" borderId="12" xfId="3" applyNumberFormat="1" applyFont="1" applyFill="1" applyBorder="1" applyAlignment="1">
      <alignment horizontal="right" vertical="center"/>
    </xf>
    <xf numFmtId="164" fontId="13" fillId="0" borderId="12" xfId="3" applyNumberFormat="1" applyFont="1" applyFill="1" applyBorder="1" applyAlignment="1">
      <alignment horizontal="right" vertical="center"/>
    </xf>
    <xf numFmtId="41" fontId="15" fillId="5" borderId="12" xfId="3" applyNumberFormat="1" applyFont="1" applyFill="1" applyBorder="1" applyAlignment="1">
      <alignment horizontal="right" vertical="center"/>
    </xf>
    <xf numFmtId="41" fontId="16" fillId="5" borderId="12" xfId="3" applyNumberFormat="1" applyFont="1" applyFill="1" applyBorder="1" applyAlignment="1">
      <alignment horizontal="right" vertical="center"/>
    </xf>
    <xf numFmtId="41" fontId="15" fillId="5" borderId="12" xfId="0" applyNumberFormat="1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164" fontId="13" fillId="0" borderId="19" xfId="3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3" fontId="3" fillId="5" borderId="0" xfId="0" applyNumberFormat="1" applyFont="1" applyFill="1" applyAlignment="1">
      <alignment vertical="center"/>
    </xf>
    <xf numFmtId="164" fontId="16" fillId="6" borderId="12" xfId="0" applyNumberFormat="1" applyFont="1" applyFill="1" applyBorder="1" applyAlignment="1">
      <alignment vertical="center"/>
    </xf>
    <xf numFmtId="164" fontId="12" fillId="6" borderId="12" xfId="3" applyNumberFormat="1" applyFont="1" applyFill="1" applyBorder="1" applyAlignment="1">
      <alignment horizontal="right" vertical="center"/>
    </xf>
    <xf numFmtId="41" fontId="16" fillId="6" borderId="12" xfId="0" applyNumberFormat="1" applyFont="1" applyFill="1" applyBorder="1" applyAlignment="1">
      <alignment vertical="center"/>
    </xf>
    <xf numFmtId="0" fontId="12" fillId="6" borderId="17" xfId="0" applyFont="1" applyFill="1" applyBorder="1" applyAlignment="1">
      <alignment vertic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left" vertical="center"/>
    </xf>
    <xf numFmtId="164" fontId="12" fillId="6" borderId="19" xfId="3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164" fontId="12" fillId="0" borderId="19" xfId="3" applyNumberFormat="1" applyFont="1" applyFill="1" applyBorder="1" applyAlignment="1">
      <alignment horizontal="center" vertical="center"/>
    </xf>
    <xf numFmtId="164" fontId="16" fillId="5" borderId="12" xfId="0" applyNumberFormat="1" applyFont="1" applyFill="1" applyBorder="1" applyAlignment="1">
      <alignment horizontal="right" vertical="center"/>
    </xf>
    <xf numFmtId="41" fontId="16" fillId="5" borderId="12" xfId="0" applyNumberFormat="1" applyFont="1" applyFill="1" applyBorder="1" applyAlignment="1">
      <alignment horizontal="right" vertical="center"/>
    </xf>
    <xf numFmtId="164" fontId="15" fillId="5" borderId="12" xfId="0" applyNumberFormat="1" applyFont="1" applyFill="1" applyBorder="1" applyAlignment="1">
      <alignment horizontal="right" vertical="center"/>
    </xf>
    <xf numFmtId="41" fontId="15" fillId="5" borderId="12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4"/>
    </xf>
    <xf numFmtId="41" fontId="13" fillId="0" borderId="12" xfId="3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164" fontId="16" fillId="6" borderId="12" xfId="0" applyNumberFormat="1" applyFont="1" applyFill="1" applyBorder="1" applyAlignment="1">
      <alignment horizontal="right" vertical="center"/>
    </xf>
    <xf numFmtId="41" fontId="16" fillId="6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164" fontId="17" fillId="7" borderId="23" xfId="0" applyNumberFormat="1" applyFont="1" applyFill="1" applyBorder="1" applyAlignment="1">
      <alignment horizontal="right" vertical="center"/>
    </xf>
    <xf numFmtId="164" fontId="17" fillId="0" borderId="23" xfId="0" applyNumberFormat="1" applyFont="1" applyFill="1" applyBorder="1" applyAlignment="1">
      <alignment horizontal="right" vertical="center"/>
    </xf>
    <xf numFmtId="41" fontId="17" fillId="7" borderId="23" xfId="0" applyNumberFormat="1" applyFont="1" applyFill="1" applyBorder="1" applyAlignment="1">
      <alignment horizontal="right" vertical="center"/>
    </xf>
    <xf numFmtId="0" fontId="17" fillId="7" borderId="23" xfId="0" applyFont="1" applyFill="1" applyBorder="1" applyAlignment="1">
      <alignment horizontal="left" vertical="center"/>
    </xf>
    <xf numFmtId="0" fontId="18" fillId="7" borderId="23" xfId="0" applyFont="1" applyFill="1" applyBorder="1" applyAlignment="1">
      <alignment vertical="center"/>
    </xf>
    <xf numFmtId="164" fontId="17" fillId="7" borderId="23" xfId="3" applyNumberFormat="1" applyFont="1" applyFill="1" applyBorder="1" applyAlignment="1">
      <alignment horizontal="center" vertical="center"/>
    </xf>
    <xf numFmtId="41" fontId="12" fillId="6" borderId="12" xfId="3" applyNumberFormat="1" applyFont="1" applyFill="1" applyBorder="1" applyAlignment="1">
      <alignment horizontal="right" vertical="center"/>
    </xf>
    <xf numFmtId="164" fontId="19" fillId="0" borderId="22" xfId="0" applyNumberFormat="1" applyFont="1" applyFill="1" applyBorder="1" applyAlignment="1">
      <alignment horizontal="center" vertical="center" wrapText="1"/>
    </xf>
    <xf numFmtId="164" fontId="20" fillId="6" borderId="12" xfId="3" applyNumberFormat="1" applyFont="1" applyFill="1" applyBorder="1" applyAlignment="1">
      <alignment horizontal="right" vertical="center"/>
    </xf>
    <xf numFmtId="164" fontId="21" fillId="0" borderId="22" xfId="0" applyNumberFormat="1" applyFont="1" applyFill="1" applyBorder="1" applyAlignment="1">
      <alignment horizontal="center" vertical="center" wrapText="1"/>
    </xf>
    <xf numFmtId="164" fontId="17" fillId="0" borderId="22" xfId="0" applyNumberFormat="1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vertical="center"/>
    </xf>
    <xf numFmtId="41" fontId="16" fillId="5" borderId="12" xfId="0" applyNumberFormat="1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2" fillId="5" borderId="12" xfId="3" applyNumberFormat="1" applyFont="1" applyFill="1" applyBorder="1" applyAlignment="1">
      <alignment horizontal="right" vertical="center"/>
    </xf>
    <xf numFmtId="164" fontId="21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indent="7"/>
    </xf>
    <xf numFmtId="164" fontId="16" fillId="5" borderId="12" xfId="0" applyNumberFormat="1" applyFont="1" applyFill="1" applyBorder="1" applyAlignment="1">
      <alignment vertical="center" wrapText="1"/>
    </xf>
    <xf numFmtId="41" fontId="16" fillId="5" borderId="12" xfId="0" applyNumberFormat="1" applyFont="1" applyFill="1" applyBorder="1" applyAlignment="1">
      <alignment vertical="center" wrapText="1"/>
    </xf>
    <xf numFmtId="41" fontId="15" fillId="5" borderId="12" xfId="0" applyNumberFormat="1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41" fontId="15" fillId="6" borderId="12" xfId="0" applyNumberFormat="1" applyFont="1" applyFill="1" applyBorder="1" applyAlignment="1">
      <alignment vertical="center"/>
    </xf>
    <xf numFmtId="164" fontId="16" fillId="8" borderId="12" xfId="0" applyNumberFormat="1" applyFont="1" applyFill="1" applyBorder="1" applyAlignment="1">
      <alignment vertical="center"/>
    </xf>
    <xf numFmtId="41" fontId="12" fillId="5" borderId="12" xfId="3" applyNumberFormat="1" applyFont="1" applyFill="1" applyBorder="1" applyAlignment="1">
      <alignment horizontal="right" vertical="center"/>
    </xf>
    <xf numFmtId="0" fontId="12" fillId="5" borderId="17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/>
    </xf>
    <xf numFmtId="164" fontId="12" fillId="5" borderId="17" xfId="3" applyNumberFormat="1" applyFont="1" applyFill="1" applyBorder="1" applyAlignment="1">
      <alignment horizontal="left" vertical="center" wrapText="1"/>
    </xf>
    <xf numFmtId="41" fontId="20" fillId="8" borderId="12" xfId="0" applyNumberFormat="1" applyFont="1" applyFill="1" applyBorder="1" applyAlignment="1">
      <alignment vertical="center"/>
    </xf>
    <xf numFmtId="164" fontId="16" fillId="5" borderId="12" xfId="0" applyNumberFormat="1" applyFont="1" applyFill="1" applyBorder="1" applyAlignment="1">
      <alignment horizontal="right" vertical="center" wrapText="1"/>
    </xf>
    <xf numFmtId="41" fontId="16" fillId="5" borderId="12" xfId="0" applyNumberFormat="1" applyFont="1" applyFill="1" applyBorder="1" applyAlignment="1">
      <alignment horizontal="right" vertical="center" wrapText="1"/>
    </xf>
    <xf numFmtId="164" fontId="17" fillId="5" borderId="12" xfId="0" applyNumberFormat="1" applyFont="1" applyFill="1" applyBorder="1" applyAlignment="1">
      <alignment horizontal="right" vertical="center"/>
    </xf>
    <xf numFmtId="41" fontId="15" fillId="5" borderId="12" xfId="0" applyNumberFormat="1" applyFont="1" applyFill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164" fontId="16" fillId="9" borderId="11" xfId="0" applyNumberFormat="1" applyFont="1" applyFill="1" applyBorder="1" applyAlignment="1">
      <alignment horizontal="right" vertical="center"/>
    </xf>
    <xf numFmtId="164" fontId="16" fillId="9" borderId="12" xfId="0" applyNumberFormat="1" applyFont="1" applyFill="1" applyBorder="1" applyAlignment="1">
      <alignment horizontal="right" vertical="center"/>
    </xf>
    <xf numFmtId="41" fontId="16" fillId="9" borderId="12" xfId="0" applyNumberFormat="1" applyFont="1" applyFill="1" applyBorder="1" applyAlignment="1">
      <alignment horizontal="right" vertical="center"/>
    </xf>
    <xf numFmtId="0" fontId="13" fillId="9" borderId="18" xfId="0" applyFont="1" applyFill="1" applyBorder="1" applyAlignment="1">
      <alignment horizontal="left" vertical="center"/>
    </xf>
    <xf numFmtId="0" fontId="12" fillId="9" borderId="17" xfId="0" applyFont="1" applyFill="1" applyBorder="1" applyAlignment="1">
      <alignment horizontal="left" vertical="center"/>
    </xf>
    <xf numFmtId="0" fontId="12" fillId="9" borderId="18" xfId="0" applyFont="1" applyFill="1" applyBorder="1" applyAlignment="1">
      <alignment horizontal="left" vertical="center"/>
    </xf>
    <xf numFmtId="164" fontId="12" fillId="9" borderId="19" xfId="3" applyNumberFormat="1" applyFont="1" applyFill="1" applyBorder="1" applyAlignment="1">
      <alignment horizontal="center" vertical="center"/>
    </xf>
    <xf numFmtId="164" fontId="12" fillId="5" borderId="17" xfId="3" applyNumberFormat="1" applyFont="1" applyFill="1" applyBorder="1" applyAlignment="1">
      <alignment vertical="center"/>
    </xf>
    <xf numFmtId="164" fontId="12" fillId="5" borderId="27" xfId="3" applyNumberFormat="1" applyFont="1" applyFill="1" applyBorder="1" applyAlignment="1">
      <alignment vertical="center"/>
    </xf>
    <xf numFmtId="164" fontId="12" fillId="5" borderId="0" xfId="3" applyNumberFormat="1" applyFont="1" applyFill="1" applyBorder="1" applyAlignment="1">
      <alignment vertical="center"/>
    </xf>
    <xf numFmtId="41" fontId="12" fillId="5" borderId="17" xfId="3" applyNumberFormat="1" applyFont="1" applyFill="1" applyBorder="1" applyAlignment="1">
      <alignment vertical="center"/>
    </xf>
    <xf numFmtId="164" fontId="12" fillId="5" borderId="28" xfId="3" applyNumberFormat="1" applyFont="1" applyFill="1" applyBorder="1" applyAlignment="1">
      <alignment vertical="center"/>
    </xf>
    <xf numFmtId="164" fontId="16" fillId="9" borderId="12" xfId="3" applyNumberFormat="1" applyFont="1" applyFill="1" applyBorder="1" applyAlignment="1">
      <alignment horizontal="right" vertical="center"/>
    </xf>
    <xf numFmtId="164" fontId="16" fillId="9" borderId="12" xfId="0" applyNumberFormat="1" applyFont="1" applyFill="1" applyBorder="1" applyAlignment="1">
      <alignment vertical="center"/>
    </xf>
    <xf numFmtId="164" fontId="15" fillId="9" borderId="12" xfId="0" applyNumberFormat="1" applyFont="1" applyFill="1" applyBorder="1" applyAlignment="1">
      <alignment vertical="center"/>
    </xf>
    <xf numFmtId="164" fontId="22" fillId="9" borderId="12" xfId="0" applyNumberFormat="1" applyFont="1" applyFill="1" applyBorder="1" applyAlignment="1">
      <alignment vertical="center"/>
    </xf>
    <xf numFmtId="164" fontId="16" fillId="9" borderId="12" xfId="0" applyNumberFormat="1" applyFont="1" applyFill="1" applyBorder="1" applyAlignment="1">
      <alignment vertical="center" wrapText="1"/>
    </xf>
    <xf numFmtId="164" fontId="15" fillId="9" borderId="12" xfId="0" applyNumberFormat="1" applyFont="1" applyFill="1" applyBorder="1" applyAlignment="1">
      <alignment vertical="center" wrapText="1"/>
    </xf>
    <xf numFmtId="41" fontId="16" fillId="9" borderId="12" xfId="0" applyNumberFormat="1" applyFont="1" applyFill="1" applyBorder="1" applyAlignment="1">
      <alignment vertical="center"/>
    </xf>
    <xf numFmtId="41" fontId="16" fillId="9" borderId="12" xfId="3" applyNumberFormat="1" applyFont="1" applyFill="1" applyBorder="1" applyAlignment="1">
      <alignment horizontal="right" vertical="center"/>
    </xf>
    <xf numFmtId="0" fontId="12" fillId="9" borderId="17" xfId="0" applyFont="1" applyFill="1" applyBorder="1" applyAlignment="1">
      <alignment vertical="center"/>
    </xf>
    <xf numFmtId="164" fontId="15" fillId="6" borderId="12" xfId="0" applyNumberFormat="1" applyFont="1" applyFill="1" applyBorder="1" applyAlignment="1">
      <alignment vertical="center"/>
    </xf>
    <xf numFmtId="164" fontId="22" fillId="6" borderId="12" xfId="0" applyNumberFormat="1" applyFont="1" applyFill="1" applyBorder="1" applyAlignment="1">
      <alignment vertical="center"/>
    </xf>
    <xf numFmtId="164" fontId="16" fillId="6" borderId="12" xfId="0" applyNumberFormat="1" applyFont="1" applyFill="1" applyBorder="1" applyAlignment="1">
      <alignment vertical="center" wrapText="1"/>
    </xf>
    <xf numFmtId="164" fontId="15" fillId="6" borderId="12" xfId="0" applyNumberFormat="1" applyFont="1" applyFill="1" applyBorder="1" applyAlignment="1">
      <alignment vertical="center" wrapText="1"/>
    </xf>
    <xf numFmtId="164" fontId="15" fillId="5" borderId="12" xfId="0" applyNumberFormat="1" applyFont="1" applyFill="1" applyBorder="1" applyAlignment="1">
      <alignment vertical="center" wrapText="1"/>
    </xf>
    <xf numFmtId="164" fontId="22" fillId="0" borderId="12" xfId="0" applyNumberFormat="1" applyFont="1" applyFill="1" applyBorder="1" applyAlignment="1">
      <alignment vertical="center"/>
    </xf>
    <xf numFmtId="164" fontId="15" fillId="6" borderId="12" xfId="3" applyNumberFormat="1" applyFont="1" applyFill="1" applyBorder="1" applyAlignment="1">
      <alignment horizontal="right" vertical="center"/>
    </xf>
    <xf numFmtId="41" fontId="15" fillId="6" borderId="12" xfId="0" applyNumberFormat="1" applyFont="1" applyFill="1" applyBorder="1" applyAlignment="1">
      <alignment vertical="center" wrapText="1"/>
    </xf>
    <xf numFmtId="41" fontId="15" fillId="6" borderId="12" xfId="3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9"/>
    </xf>
    <xf numFmtId="0" fontId="13" fillId="0" borderId="17" xfId="0" applyFont="1" applyFill="1" applyBorder="1" applyAlignment="1">
      <alignment horizontal="left" vertical="center" wrapText="1" indent="9"/>
    </xf>
    <xf numFmtId="41" fontId="16" fillId="6" borderId="12" xfId="0" applyNumberFormat="1" applyFont="1" applyFill="1" applyBorder="1" applyAlignment="1">
      <alignment vertical="center" wrapText="1"/>
    </xf>
    <xf numFmtId="164" fontId="15" fillId="5" borderId="12" xfId="3" applyNumberFormat="1" applyFont="1" applyFill="1" applyBorder="1" applyAlignment="1">
      <alignment vertical="center"/>
    </xf>
    <xf numFmtId="41" fontId="15" fillId="5" borderId="12" xfId="3" applyNumberFormat="1" applyFont="1" applyFill="1" applyBorder="1" applyAlignment="1">
      <alignment vertical="center"/>
    </xf>
    <xf numFmtId="164" fontId="15" fillId="6" borderId="12" xfId="3" applyNumberFormat="1" applyFont="1" applyFill="1" applyBorder="1" applyAlignment="1">
      <alignment vertical="center"/>
    </xf>
    <xf numFmtId="41" fontId="15" fillId="6" borderId="12" xfId="3" applyNumberFormat="1" applyFont="1" applyFill="1" applyBorder="1" applyAlignment="1">
      <alignment vertical="center"/>
    </xf>
    <xf numFmtId="164" fontId="15" fillId="5" borderId="12" xfId="0" applyNumberFormat="1" applyFont="1" applyFill="1" applyBorder="1" applyAlignment="1">
      <alignment horizontal="right" vertical="center" wrapText="1"/>
    </xf>
    <xf numFmtId="164" fontId="22" fillId="0" borderId="0" xfId="0" applyNumberFormat="1" applyFont="1" applyFill="1" applyAlignment="1">
      <alignment vertical="center"/>
    </xf>
    <xf numFmtId="164" fontId="22" fillId="6" borderId="0" xfId="0" applyNumberFormat="1" applyFont="1" applyFill="1" applyAlignment="1">
      <alignment vertical="center"/>
    </xf>
    <xf numFmtId="164" fontId="23" fillId="9" borderId="12" xfId="0" applyNumberFormat="1" applyFont="1" applyFill="1" applyBorder="1" applyAlignment="1">
      <alignment vertical="center"/>
    </xf>
    <xf numFmtId="3" fontId="16" fillId="6" borderId="27" xfId="0" applyNumberFormat="1" applyFont="1" applyFill="1" applyBorder="1" applyAlignment="1">
      <alignment vertical="center"/>
    </xf>
    <xf numFmtId="0" fontId="12" fillId="6" borderId="18" xfId="0" applyFont="1" applyFill="1" applyBorder="1" applyAlignment="1">
      <alignment vertical="center"/>
    </xf>
    <xf numFmtId="0" fontId="16" fillId="5" borderId="27" xfId="0" applyFont="1" applyFill="1" applyBorder="1" applyAlignment="1">
      <alignment vertical="center"/>
    </xf>
    <xf numFmtId="0" fontId="16" fillId="6" borderId="27" xfId="0" applyFont="1" applyFill="1" applyBorder="1" applyAlignment="1">
      <alignment vertical="center"/>
    </xf>
    <xf numFmtId="164" fontId="22" fillId="9" borderId="0" xfId="0" applyNumberFormat="1" applyFont="1" applyFill="1" applyAlignment="1">
      <alignment vertical="center"/>
    </xf>
    <xf numFmtId="41" fontId="16" fillId="9" borderId="27" xfId="3" applyNumberFormat="1" applyFont="1" applyFill="1" applyBorder="1" applyAlignment="1">
      <alignment horizontal="right" vertical="center"/>
    </xf>
    <xf numFmtId="165" fontId="16" fillId="9" borderId="27" xfId="3" applyNumberFormat="1" applyFont="1" applyFill="1" applyBorder="1" applyAlignment="1">
      <alignment horizontal="right" vertical="center"/>
    </xf>
    <xf numFmtId="0" fontId="0" fillId="0" borderId="0" xfId="0" applyFill="1" applyAlignment="1"/>
    <xf numFmtId="3" fontId="0" fillId="5" borderId="0" xfId="0" applyNumberFormat="1" applyFill="1" applyAlignment="1"/>
    <xf numFmtId="164" fontId="16" fillId="6" borderId="12" xfId="3" applyNumberFormat="1" applyFont="1" applyFill="1" applyBorder="1" applyAlignment="1">
      <alignment horizontal="right"/>
    </xf>
    <xf numFmtId="164" fontId="12" fillId="6" borderId="12" xfId="3" applyNumberFormat="1" applyFont="1" applyFill="1" applyBorder="1" applyAlignment="1">
      <alignment horizontal="right"/>
    </xf>
    <xf numFmtId="164" fontId="23" fillId="6" borderId="12" xfId="0" applyNumberFormat="1" applyFont="1" applyFill="1" applyBorder="1" applyAlignment="1"/>
    <xf numFmtId="41" fontId="23" fillId="6" borderId="12" xfId="0" applyNumberFormat="1" applyFont="1" applyFill="1" applyBorder="1" applyAlignment="1"/>
    <xf numFmtId="41" fontId="16" fillId="6" borderId="12" xfId="3" applyNumberFormat="1" applyFont="1" applyFill="1" applyBorder="1" applyAlignment="1">
      <alignment horizontal="right"/>
    </xf>
    <xf numFmtId="0" fontId="12" fillId="6" borderId="17" xfId="0" applyFont="1" applyFill="1" applyBorder="1" applyAlignment="1"/>
    <xf numFmtId="0" fontId="12" fillId="6" borderId="17" xfId="0" applyFont="1" applyFill="1" applyBorder="1" applyAlignment="1">
      <alignment horizontal="left"/>
    </xf>
    <xf numFmtId="0" fontId="12" fillId="6" borderId="18" xfId="0" applyFont="1" applyFill="1" applyBorder="1" applyAlignment="1">
      <alignment horizontal="left"/>
    </xf>
    <xf numFmtId="164" fontId="12" fillId="6" borderId="19" xfId="3" applyNumberFormat="1" applyFont="1" applyFill="1" applyBorder="1" applyAlignment="1">
      <alignment horizontal="center"/>
    </xf>
    <xf numFmtId="3" fontId="0" fillId="0" borderId="0" xfId="0" applyNumberFormat="1" applyFill="1" applyAlignment="1">
      <alignment vertical="center"/>
    </xf>
    <xf numFmtId="164" fontId="12" fillId="0" borderId="12" xfId="3" applyNumberFormat="1" applyFont="1" applyFill="1" applyBorder="1" applyAlignment="1">
      <alignment horizontal="right" vertical="center"/>
    </xf>
    <xf numFmtId="41" fontId="12" fillId="0" borderId="12" xfId="3" applyNumberFormat="1" applyFont="1" applyFill="1" applyBorder="1" applyAlignment="1">
      <alignment horizontal="right" vertical="center"/>
    </xf>
    <xf numFmtId="41" fontId="15" fillId="0" borderId="12" xfId="3" applyNumberFormat="1" applyFont="1" applyFill="1" applyBorder="1" applyAlignment="1">
      <alignment horizontal="right" vertical="center"/>
    </xf>
    <xf numFmtId="41" fontId="16" fillId="0" borderId="12" xfId="3" applyNumberFormat="1" applyFont="1" applyFill="1" applyBorder="1" applyAlignment="1">
      <alignment horizontal="right" vertical="center"/>
    </xf>
    <xf numFmtId="41" fontId="16" fillId="0" borderId="12" xfId="0" applyNumberFormat="1" applyFont="1" applyFill="1" applyBorder="1" applyAlignment="1">
      <alignment vertical="center"/>
    </xf>
    <xf numFmtId="41" fontId="15" fillId="6" borderId="12" xfId="0" applyNumberFormat="1" applyFont="1" applyFill="1" applyBorder="1" applyAlignment="1">
      <alignment horizontal="right" vertical="center"/>
    </xf>
    <xf numFmtId="0" fontId="12" fillId="6" borderId="18" xfId="0" applyFont="1" applyFill="1" applyBorder="1" applyAlignment="1">
      <alignment horizontal="left" vertical="center" indent="3"/>
    </xf>
    <xf numFmtId="164" fontId="23" fillId="6" borderId="12" xfId="0" applyNumberFormat="1" applyFont="1" applyFill="1" applyBorder="1" applyAlignment="1">
      <alignment vertical="center"/>
    </xf>
    <xf numFmtId="165" fontId="12" fillId="5" borderId="19" xfId="3" applyNumberFormat="1" applyFont="1" applyFill="1" applyBorder="1" applyAlignment="1">
      <alignment horizontal="right" vertical="center"/>
    </xf>
    <xf numFmtId="41" fontId="16" fillId="9" borderId="11" xfId="0" applyNumberFormat="1" applyFont="1" applyFill="1" applyBorder="1" applyAlignment="1">
      <alignment horizontal="right" vertical="center"/>
    </xf>
    <xf numFmtId="164" fontId="16" fillId="5" borderId="17" xfId="3" applyNumberFormat="1" applyFont="1" applyFill="1" applyBorder="1" applyAlignment="1">
      <alignment vertical="center"/>
    </xf>
    <xf numFmtId="164" fontId="16" fillId="5" borderId="27" xfId="3" applyNumberFormat="1" applyFont="1" applyFill="1" applyBorder="1" applyAlignment="1">
      <alignment vertical="center"/>
    </xf>
    <xf numFmtId="164" fontId="16" fillId="5" borderId="0" xfId="3" applyNumberFormat="1" applyFont="1" applyFill="1" applyBorder="1" applyAlignment="1">
      <alignment vertical="center"/>
    </xf>
    <xf numFmtId="41" fontId="16" fillId="5" borderId="17" xfId="3" applyNumberFormat="1" applyFont="1" applyFill="1" applyBorder="1" applyAlignment="1">
      <alignment vertical="center"/>
    </xf>
    <xf numFmtId="164" fontId="16" fillId="5" borderId="28" xfId="3" applyNumberFormat="1" applyFont="1" applyFill="1" applyBorder="1" applyAlignment="1">
      <alignment vertical="center"/>
    </xf>
    <xf numFmtId="0" fontId="16" fillId="6" borderId="17" xfId="0" applyFont="1" applyFill="1" applyBorder="1" applyAlignment="1">
      <alignment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164" fontId="16" fillId="6" borderId="19" xfId="3" applyNumberFormat="1" applyFont="1" applyFill="1" applyBorder="1" applyAlignment="1">
      <alignment horizontal="center" vertical="center"/>
    </xf>
    <xf numFmtId="164" fontId="17" fillId="5" borderId="12" xfId="3" applyNumberFormat="1" applyFont="1" applyFill="1" applyBorder="1" applyAlignment="1">
      <alignment horizontal="right" vertical="center"/>
    </xf>
    <xf numFmtId="0" fontId="12" fillId="6" borderId="17" xfId="0" applyFont="1" applyFill="1" applyBorder="1" applyAlignment="1">
      <alignment vertical="center" wrapText="1"/>
    </xf>
    <xf numFmtId="0" fontId="12" fillId="5" borderId="17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/>
    </xf>
    <xf numFmtId="164" fontId="12" fillId="5" borderId="19" xfId="3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164" fontId="22" fillId="5" borderId="0" xfId="0" applyNumberFormat="1" applyFont="1" applyFill="1" applyBorder="1" applyAlignment="1">
      <alignment vertical="center"/>
    </xf>
    <xf numFmtId="41" fontId="25" fillId="6" borderId="12" xfId="4" applyNumberFormat="1" applyFont="1" applyFill="1" applyBorder="1" applyAlignment="1">
      <alignment horizontal="right" vertical="center"/>
    </xf>
    <xf numFmtId="41" fontId="25" fillId="0" borderId="12" xfId="4" applyNumberFormat="1" applyFont="1" applyFill="1" applyBorder="1" applyAlignment="1">
      <alignment horizontal="right" vertical="center"/>
    </xf>
    <xf numFmtId="164" fontId="16" fillId="5" borderId="18" xfId="0" applyNumberFormat="1" applyFont="1" applyFill="1" applyBorder="1" applyAlignment="1">
      <alignment vertical="center"/>
    </xf>
    <xf numFmtId="165" fontId="16" fillId="5" borderId="12" xfId="3" applyNumberFormat="1" applyFont="1" applyFill="1" applyBorder="1" applyAlignment="1">
      <alignment horizontal="right" vertical="center"/>
    </xf>
    <xf numFmtId="3" fontId="16" fillId="6" borderId="12" xfId="0" applyNumberFormat="1" applyFont="1" applyFill="1" applyBorder="1" applyAlignment="1">
      <alignment vertical="center"/>
    </xf>
    <xf numFmtId="0" fontId="12" fillId="0" borderId="17" xfId="0" applyFont="1" applyFill="1" applyBorder="1" applyAlignment="1">
      <alignment horizontal="justify" vertical="center"/>
    </xf>
    <xf numFmtId="0" fontId="12" fillId="5" borderId="17" xfId="0" applyFont="1" applyFill="1" applyBorder="1" applyAlignment="1">
      <alignment horizontal="left" vertical="center" wrapText="1"/>
    </xf>
    <xf numFmtId="41" fontId="26" fillId="0" borderId="12" xfId="4" applyNumberFormat="1" applyFont="1" applyFill="1" applyBorder="1" applyAlignment="1">
      <alignment horizontal="right" vertical="center"/>
    </xf>
    <xf numFmtId="41" fontId="25" fillId="9" borderId="12" xfId="4" applyNumberFormat="1" applyFont="1" applyFill="1" applyBorder="1" applyAlignment="1">
      <alignment horizontal="right" vertical="center"/>
    </xf>
    <xf numFmtId="3" fontId="16" fillId="9" borderId="12" xfId="0" applyNumberFormat="1" applyFont="1" applyFill="1" applyBorder="1" applyAlignment="1">
      <alignment horizontal="right" vertical="center"/>
    </xf>
    <xf numFmtId="41" fontId="22" fillId="5" borderId="0" xfId="0" applyNumberFormat="1" applyFont="1" applyFill="1" applyAlignment="1">
      <alignment vertical="center"/>
    </xf>
    <xf numFmtId="164" fontId="16" fillId="6" borderId="18" xfId="3" applyNumberFormat="1" applyFont="1" applyFill="1" applyBorder="1" applyAlignment="1">
      <alignment horizontal="right" vertical="center"/>
    </xf>
    <xf numFmtId="164" fontId="16" fillId="5" borderId="18" xfId="3" applyNumberFormat="1" applyFont="1" applyFill="1" applyBorder="1" applyAlignment="1">
      <alignment horizontal="right" vertical="center"/>
    </xf>
    <xf numFmtId="41" fontId="27" fillId="0" borderId="12" xfId="4" applyNumberFormat="1" applyFont="1" applyFill="1" applyBorder="1" applyAlignment="1">
      <alignment horizontal="right" vertical="center"/>
    </xf>
    <xf numFmtId="164" fontId="13" fillId="6" borderId="12" xfId="3" applyNumberFormat="1" applyFont="1" applyFill="1" applyBorder="1" applyAlignment="1">
      <alignment horizontal="right" vertical="center"/>
    </xf>
    <xf numFmtId="41" fontId="23" fillId="6" borderId="12" xfId="4" applyNumberFormat="1" applyFont="1" applyFill="1" applyBorder="1" applyAlignment="1">
      <alignment horizontal="right" vertical="center"/>
    </xf>
    <xf numFmtId="41" fontId="28" fillId="0" borderId="12" xfId="4" applyNumberFormat="1" applyFont="1" applyFill="1" applyBorder="1" applyAlignment="1">
      <alignment horizontal="right" vertical="center"/>
    </xf>
    <xf numFmtId="41" fontId="23" fillId="5" borderId="12" xfId="0" applyNumberFormat="1" applyFont="1" applyFill="1" applyBorder="1"/>
    <xf numFmtId="3" fontId="0" fillId="5" borderId="0" xfId="0" applyNumberForma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3" fontId="3" fillId="5" borderId="0" xfId="0" applyNumberFormat="1" applyFont="1" applyFill="1" applyBorder="1" applyAlignment="1">
      <alignment vertical="center"/>
    </xf>
    <xf numFmtId="164" fontId="23" fillId="0" borderId="12" xfId="0" applyNumberFormat="1" applyFont="1" applyFill="1" applyBorder="1" applyAlignment="1">
      <alignment vertical="center"/>
    </xf>
    <xf numFmtId="41" fontId="23" fillId="0" borderId="12" xfId="4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3" fontId="29" fillId="5" borderId="0" xfId="0" applyNumberFormat="1" applyFont="1" applyFill="1" applyBorder="1" applyAlignment="1">
      <alignment vertical="center"/>
    </xf>
    <xf numFmtId="164" fontId="30" fillId="5" borderId="12" xfId="3" applyNumberFormat="1" applyFont="1" applyFill="1" applyBorder="1" applyAlignment="1">
      <alignment horizontal="right" vertical="center"/>
    </xf>
    <xf numFmtId="164" fontId="31" fillId="5" borderId="12" xfId="3" applyNumberFormat="1" applyFont="1" applyFill="1" applyBorder="1" applyAlignment="1">
      <alignment horizontal="right" vertical="center"/>
    </xf>
    <xf numFmtId="41" fontId="32" fillId="0" borderId="12" xfId="4" applyNumberFormat="1" applyFont="1" applyFill="1" applyBorder="1" applyAlignment="1">
      <alignment horizontal="right" vertical="center"/>
    </xf>
    <xf numFmtId="41" fontId="31" fillId="5" borderId="12" xfId="3" applyNumberFormat="1" applyFont="1" applyFill="1" applyBorder="1" applyAlignment="1">
      <alignment horizontal="right" vertical="center"/>
    </xf>
    <xf numFmtId="0" fontId="30" fillId="0" borderId="17" xfId="0" applyFont="1" applyFill="1" applyBorder="1" applyAlignment="1">
      <alignment horizontal="left" vertical="center" wrapText="1" indent="6"/>
    </xf>
    <xf numFmtId="0" fontId="30" fillId="0" borderId="17" xfId="0" applyFont="1" applyFill="1" applyBorder="1" applyAlignment="1">
      <alignment horizontal="left" vertical="center"/>
    </xf>
    <xf numFmtId="0" fontId="30" fillId="0" borderId="18" xfId="0" applyFont="1" applyFill="1" applyBorder="1" applyAlignment="1">
      <alignment horizontal="left" vertical="center"/>
    </xf>
    <xf numFmtId="164" fontId="30" fillId="0" borderId="19" xfId="3" applyNumberFormat="1" applyFont="1" applyFill="1" applyBorder="1" applyAlignment="1">
      <alignment horizontal="center" vertical="center"/>
    </xf>
    <xf numFmtId="165" fontId="15" fillId="5" borderId="0" xfId="3" applyNumberFormat="1" applyFont="1" applyFill="1" applyBorder="1" applyAlignment="1">
      <alignment horizontal="right" vertical="center"/>
    </xf>
    <xf numFmtId="0" fontId="33" fillId="0" borderId="17" xfId="0" applyFont="1" applyFill="1" applyBorder="1" applyAlignment="1">
      <alignment horizontal="left" vertical="center" wrapText="1" indent="12"/>
    </xf>
    <xf numFmtId="164" fontId="13" fillId="5" borderId="19" xfId="3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 wrapText="1" indent="7"/>
    </xf>
    <xf numFmtId="0" fontId="13" fillId="0" borderId="17" xfId="0" applyFont="1" applyFill="1" applyBorder="1" applyAlignment="1">
      <alignment horizontal="left" vertical="center" indent="7"/>
    </xf>
    <xf numFmtId="164" fontId="15" fillId="5" borderId="18" xfId="3" applyNumberFormat="1" applyFont="1" applyFill="1" applyBorder="1" applyAlignment="1">
      <alignment horizontal="right" vertical="center"/>
    </xf>
    <xf numFmtId="0" fontId="33" fillId="0" borderId="17" xfId="0" applyFont="1" applyFill="1" applyBorder="1" applyAlignment="1">
      <alignment horizontal="left" vertical="center" indent="7"/>
    </xf>
    <xf numFmtId="3" fontId="29" fillId="5" borderId="0" xfId="0" applyNumberFormat="1" applyFont="1" applyFill="1" applyAlignment="1">
      <alignment vertical="center"/>
    </xf>
    <xf numFmtId="164" fontId="31" fillId="5" borderId="18" xfId="3" applyNumberFormat="1" applyFont="1" applyFill="1" applyBorder="1" applyAlignment="1">
      <alignment horizontal="right" vertical="center"/>
    </xf>
    <xf numFmtId="164" fontId="23" fillId="0" borderId="0" xfId="0" applyNumberFormat="1" applyFont="1" applyFill="1" applyAlignment="1">
      <alignment vertical="center"/>
    </xf>
    <xf numFmtId="0" fontId="13" fillId="0" borderId="17" xfId="0" applyFont="1" applyFill="1" applyBorder="1" applyAlignment="1">
      <alignment horizontal="left" vertical="center" wrapText="1" indent="12"/>
    </xf>
    <xf numFmtId="0" fontId="13" fillId="0" borderId="17" xfId="0" applyFont="1" applyFill="1" applyBorder="1" applyAlignment="1">
      <alignment horizontal="left" vertical="center" indent="12"/>
    </xf>
    <xf numFmtId="0" fontId="30" fillId="0" borderId="17" xfId="0" applyFont="1" applyFill="1" applyBorder="1" applyAlignment="1">
      <alignment horizontal="left" vertical="center" indent="6"/>
    </xf>
    <xf numFmtId="3" fontId="16" fillId="5" borderId="12" xfId="3" applyNumberFormat="1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justify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6" fillId="8" borderId="12" xfId="3" applyNumberFormat="1" applyFont="1" applyFill="1" applyBorder="1" applyAlignment="1">
      <alignment horizontal="right" vertical="center"/>
    </xf>
    <xf numFmtId="165" fontId="15" fillId="5" borderId="12" xfId="3" applyNumberFormat="1" applyFont="1" applyFill="1" applyBorder="1" applyAlignment="1">
      <alignment horizontal="right" vertical="center"/>
    </xf>
    <xf numFmtId="164" fontId="13" fillId="5" borderId="18" xfId="3" applyNumberFormat="1" applyFont="1" applyFill="1" applyBorder="1" applyAlignment="1">
      <alignment horizontal="right" vertical="center"/>
    </xf>
    <xf numFmtId="41" fontId="13" fillId="5" borderId="12" xfId="3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6"/>
    </xf>
    <xf numFmtId="0" fontId="23" fillId="5" borderId="0" xfId="0" applyFont="1" applyFill="1" applyAlignment="1">
      <alignment vertical="center"/>
    </xf>
    <xf numFmtId="164" fontId="16" fillId="9" borderId="18" xfId="3" applyNumberFormat="1" applyFont="1" applyFill="1" applyBorder="1" applyAlignment="1">
      <alignment horizontal="right" vertical="center"/>
    </xf>
    <xf numFmtId="164" fontId="17" fillId="10" borderId="11" xfId="0" applyNumberFormat="1" applyFont="1" applyFill="1" applyBorder="1" applyAlignment="1">
      <alignment horizontal="right" vertical="center"/>
    </xf>
    <xf numFmtId="164" fontId="17" fillId="7" borderId="29" xfId="3" applyNumberFormat="1" applyFont="1" applyFill="1" applyBorder="1" applyAlignment="1">
      <alignment horizontal="right" vertical="center"/>
    </xf>
    <xf numFmtId="164" fontId="17" fillId="7" borderId="12" xfId="3" applyNumberFormat="1" applyFont="1" applyFill="1" applyBorder="1" applyAlignment="1">
      <alignment horizontal="right" vertical="center"/>
    </xf>
    <xf numFmtId="164" fontId="17" fillId="7" borderId="30" xfId="3" applyNumberFormat="1" applyFont="1" applyFill="1" applyBorder="1" applyAlignment="1">
      <alignment horizontal="right" vertical="center"/>
    </xf>
    <xf numFmtId="41" fontId="17" fillId="7" borderId="29" xfId="3" applyNumberFormat="1" applyFont="1" applyFill="1" applyBorder="1" applyAlignment="1">
      <alignment horizontal="right" vertical="center"/>
    </xf>
    <xf numFmtId="0" fontId="17" fillId="7" borderId="17" xfId="0" applyFont="1" applyFill="1" applyBorder="1" applyAlignment="1">
      <alignment horizontal="left" vertical="center"/>
    </xf>
    <xf numFmtId="0" fontId="17" fillId="7" borderId="18" xfId="0" applyFont="1" applyFill="1" applyBorder="1" applyAlignment="1">
      <alignment horizontal="left" vertical="center"/>
    </xf>
    <xf numFmtId="164" fontId="17" fillId="7" borderId="19" xfId="3" applyNumberFormat="1" applyFont="1" applyFill="1" applyBorder="1" applyAlignment="1">
      <alignment horizontal="center" vertical="center"/>
    </xf>
    <xf numFmtId="0" fontId="34" fillId="5" borderId="0" xfId="0" applyFont="1" applyFill="1" applyAlignment="1">
      <alignment vertical="center"/>
    </xf>
    <xf numFmtId="164" fontId="16" fillId="11" borderId="12" xfId="0" applyNumberFormat="1" applyFont="1" applyFill="1" applyBorder="1" applyAlignment="1">
      <alignment horizontal="center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164" fontId="16" fillId="11" borderId="18" xfId="0" applyNumberFormat="1" applyFont="1" applyFill="1" applyBorder="1" applyAlignment="1">
      <alignment horizontal="center" vertical="center"/>
    </xf>
    <xf numFmtId="41" fontId="16" fillId="11" borderId="12" xfId="0" applyNumberFormat="1" applyFont="1" applyFill="1" applyBorder="1" applyAlignment="1">
      <alignment horizontal="center" vertical="center"/>
    </xf>
    <xf numFmtId="41" fontId="16" fillId="0" borderId="12" xfId="0" applyNumberFormat="1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horizontal="center" vertical="center" wrapText="1"/>
    </xf>
    <xf numFmtId="164" fontId="16" fillId="5" borderId="27" xfId="0" applyNumberFormat="1" applyFont="1" applyFill="1" applyBorder="1" applyAlignment="1">
      <alignment horizontal="center" vertical="center" wrapText="1"/>
    </xf>
    <xf numFmtId="164" fontId="16" fillId="5" borderId="18" xfId="0" applyNumberFormat="1" applyFont="1" applyFill="1" applyBorder="1" applyAlignment="1">
      <alignment horizontal="center" vertical="center" wrapText="1"/>
    </xf>
    <xf numFmtId="164" fontId="16" fillId="5" borderId="27" xfId="0" applyNumberFormat="1" applyFont="1" applyFill="1" applyBorder="1" applyAlignment="1">
      <alignment horizontal="center" vertical="center"/>
    </xf>
    <xf numFmtId="164" fontId="16" fillId="5" borderId="18" xfId="0" applyNumberFormat="1" applyFont="1" applyFill="1" applyBorder="1" applyAlignment="1">
      <alignment horizontal="center" vertical="center"/>
    </xf>
    <xf numFmtId="164" fontId="16" fillId="11" borderId="27" xfId="0" applyNumberFormat="1" applyFont="1" applyFill="1" applyBorder="1" applyAlignment="1">
      <alignment horizontal="center" vertical="center" wrapText="1"/>
    </xf>
    <xf numFmtId="164" fontId="16" fillId="11" borderId="18" xfId="0" applyNumberFormat="1" applyFont="1" applyFill="1" applyBorder="1" applyAlignment="1">
      <alignment horizontal="center" vertical="center" wrapText="1"/>
    </xf>
    <xf numFmtId="164" fontId="16" fillId="11" borderId="27" xfId="0" applyNumberFormat="1" applyFont="1" applyFill="1" applyBorder="1" applyAlignment="1">
      <alignment horizontal="center" vertical="center"/>
    </xf>
    <xf numFmtId="164" fontId="16" fillId="11" borderId="12" xfId="0" applyNumberFormat="1" applyFont="1" applyFill="1" applyBorder="1" applyAlignment="1">
      <alignment horizontal="center" vertical="center" wrapText="1"/>
    </xf>
    <xf numFmtId="164" fontId="16" fillId="11" borderId="17" xfId="0" applyNumberFormat="1" applyFont="1" applyFill="1" applyBorder="1" applyAlignment="1">
      <alignment horizontal="center" vertical="center" wrapText="1"/>
    </xf>
    <xf numFmtId="164" fontId="16" fillId="5" borderId="17" xfId="0" applyNumberFormat="1" applyFont="1" applyFill="1" applyBorder="1" applyAlignment="1">
      <alignment horizontal="center" vertical="center" wrapText="1"/>
    </xf>
    <xf numFmtId="41" fontId="16" fillId="11" borderId="27" xfId="0" applyNumberFormat="1" applyFont="1" applyFill="1" applyBorder="1" applyAlignment="1">
      <alignment horizontal="center" vertical="center" wrapText="1"/>
    </xf>
    <xf numFmtId="41" fontId="16" fillId="11" borderId="18" xfId="0" applyNumberFormat="1" applyFont="1" applyFill="1" applyBorder="1" applyAlignment="1">
      <alignment horizontal="center" vertical="center" wrapText="1"/>
    </xf>
    <xf numFmtId="41" fontId="16" fillId="11" borderId="27" xfId="0" applyNumberFormat="1" applyFont="1" applyFill="1" applyBorder="1" applyAlignment="1">
      <alignment horizontal="center" vertical="center"/>
    </xf>
    <xf numFmtId="41" fontId="16" fillId="11" borderId="18" xfId="0" applyNumberFormat="1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64" fontId="19" fillId="12" borderId="22" xfId="0" applyNumberFormat="1" applyFont="1" applyFill="1" applyBorder="1" applyAlignment="1">
      <alignment horizontal="center" vertical="center" wrapText="1"/>
    </xf>
    <xf numFmtId="164" fontId="19" fillId="12" borderId="36" xfId="0" applyNumberFormat="1" applyFont="1" applyFill="1" applyBorder="1" applyAlignment="1">
      <alignment horizontal="center" vertical="center" wrapText="1"/>
    </xf>
    <xf numFmtId="164" fontId="19" fillId="12" borderId="30" xfId="0" applyNumberFormat="1" applyFont="1" applyFill="1" applyBorder="1" applyAlignment="1">
      <alignment horizontal="center" vertical="center" wrapText="1"/>
    </xf>
    <xf numFmtId="164" fontId="19" fillId="12" borderId="0" xfId="0" applyNumberFormat="1" applyFont="1" applyFill="1" applyBorder="1" applyAlignment="1">
      <alignment horizontal="center" vertical="center" wrapText="1"/>
    </xf>
    <xf numFmtId="164" fontId="19" fillId="12" borderId="37" xfId="0" applyNumberFormat="1" applyFont="1" applyFill="1" applyBorder="1" applyAlignment="1">
      <alignment horizontal="center" vertical="center" wrapText="1"/>
    </xf>
    <xf numFmtId="164" fontId="19" fillId="12" borderId="38" xfId="0" applyNumberFormat="1" applyFont="1" applyFill="1" applyBorder="1" applyAlignment="1">
      <alignment horizontal="center" vertical="center" wrapText="1"/>
    </xf>
    <xf numFmtId="164" fontId="19" fillId="12" borderId="39" xfId="0" applyNumberFormat="1" applyFont="1" applyFill="1" applyBorder="1" applyAlignment="1">
      <alignment horizontal="center" vertical="center" wrapText="1"/>
    </xf>
    <xf numFmtId="164" fontId="21" fillId="12" borderId="12" xfId="0" applyNumberFormat="1" applyFont="1" applyFill="1" applyBorder="1" applyAlignment="1">
      <alignment horizontal="center" vertical="center" wrapText="1"/>
    </xf>
    <xf numFmtId="164" fontId="21" fillId="12" borderId="38" xfId="0" applyNumberFormat="1" applyFont="1" applyFill="1" applyBorder="1" applyAlignment="1">
      <alignment horizontal="center" vertical="center" wrapText="1"/>
    </xf>
    <xf numFmtId="164" fontId="21" fillId="12" borderId="37" xfId="0" applyNumberFormat="1" applyFont="1" applyFill="1" applyBorder="1" applyAlignment="1">
      <alignment horizontal="center" vertical="center" wrapText="1"/>
    </xf>
    <xf numFmtId="164" fontId="21" fillId="12" borderId="39" xfId="0" applyNumberFormat="1" applyFont="1" applyFill="1" applyBorder="1" applyAlignment="1">
      <alignment horizontal="center" vertical="center" wrapText="1"/>
    </xf>
    <xf numFmtId="164" fontId="17" fillId="0" borderId="34" xfId="0" applyNumberFormat="1" applyFont="1" applyFill="1" applyBorder="1" applyAlignment="1">
      <alignment horizontal="center" vertical="center" wrapText="1"/>
    </xf>
    <xf numFmtId="41" fontId="17" fillId="7" borderId="38" xfId="0" applyNumberFormat="1" applyFont="1" applyFill="1" applyBorder="1" applyAlignment="1">
      <alignment horizontal="center" vertical="center" wrapText="1"/>
    </xf>
    <xf numFmtId="41" fontId="17" fillId="7" borderId="37" xfId="0" applyNumberFormat="1" applyFont="1" applyFill="1" applyBorder="1" applyAlignment="1">
      <alignment horizontal="center" vertical="center" wrapText="1"/>
    </xf>
    <xf numFmtId="41" fontId="17" fillId="7" borderId="39" xfId="0" applyNumberFormat="1" applyFont="1" applyFill="1" applyBorder="1" applyAlignment="1">
      <alignment horizontal="center" vertical="center" wrapText="1"/>
    </xf>
    <xf numFmtId="0" fontId="21" fillId="12" borderId="34" xfId="0" applyFont="1" applyFill="1" applyBorder="1" applyAlignment="1">
      <alignment horizontal="center" vertical="center"/>
    </xf>
    <xf numFmtId="0" fontId="21" fillId="12" borderId="40" xfId="0" applyFont="1" applyFill="1" applyBorder="1" applyAlignment="1">
      <alignment horizontal="center" vertical="center"/>
    </xf>
    <xf numFmtId="0" fontId="21" fillId="12" borderId="41" xfId="0" applyFont="1" applyFill="1" applyBorder="1" applyAlignment="1">
      <alignment horizontal="center" vertical="center" wrapText="1"/>
    </xf>
    <xf numFmtId="164" fontId="12" fillId="5" borderId="42" xfId="3" applyNumberFormat="1" applyFont="1" applyFill="1" applyBorder="1" applyAlignment="1">
      <alignment horizontal="right" vertical="center"/>
    </xf>
    <xf numFmtId="164" fontId="12" fillId="5" borderId="31" xfId="3" applyNumberFormat="1" applyFont="1" applyFill="1" applyBorder="1" applyAlignment="1">
      <alignment horizontal="right" vertical="center"/>
    </xf>
    <xf numFmtId="164" fontId="35" fillId="0" borderId="0" xfId="3" applyNumberFormat="1" applyFont="1" applyFill="1" applyBorder="1" applyAlignment="1">
      <alignment horizontal="right" vertical="center"/>
    </xf>
    <xf numFmtId="41" fontId="35" fillId="5" borderId="0" xfId="3" applyNumberFormat="1" applyFont="1" applyFill="1" applyBorder="1" applyAlignment="1">
      <alignment horizontal="right" vertical="center"/>
    </xf>
    <xf numFmtId="41" fontId="35" fillId="5" borderId="43" xfId="3" applyNumberFormat="1" applyFont="1" applyFill="1" applyBorder="1" applyAlignment="1">
      <alignment horizontal="right" vertical="center"/>
    </xf>
    <xf numFmtId="41" fontId="35" fillId="5" borderId="0" xfId="0" applyNumberFormat="1" applyFont="1" applyFill="1" applyBorder="1" applyAlignment="1">
      <alignment vertical="center"/>
    </xf>
    <xf numFmtId="41" fontId="35" fillId="5" borderId="31" xfId="0" applyNumberFormat="1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164" fontId="12" fillId="5" borderId="31" xfId="3" applyNumberFormat="1" applyFont="1" applyFill="1" applyBorder="1" applyAlignment="1">
      <alignment horizontal="center" vertical="center"/>
    </xf>
    <xf numFmtId="41" fontId="15" fillId="6" borderId="12" xfId="0" applyNumberFormat="1" applyFont="1" applyFill="1" applyBorder="1" applyAlignment="1">
      <alignment horizontal="left" vertical="top" wrapText="1"/>
    </xf>
    <xf numFmtId="41" fontId="15" fillId="6" borderId="18" xfId="3" applyNumberFormat="1" applyFont="1" applyFill="1" applyBorder="1" applyAlignment="1">
      <alignment horizontal="right" vertical="center"/>
    </xf>
    <xf numFmtId="164" fontId="17" fillId="0" borderId="11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vertical="center"/>
    </xf>
    <xf numFmtId="0" fontId="12" fillId="6" borderId="27" xfId="0" applyFont="1" applyFill="1" applyBorder="1" applyAlignment="1">
      <alignment horizontal="left" vertical="center"/>
    </xf>
    <xf numFmtId="164" fontId="12" fillId="6" borderId="12" xfId="3" applyNumberFormat="1" applyFont="1" applyFill="1" applyBorder="1" applyAlignment="1">
      <alignment horizontal="center" vertical="center"/>
    </xf>
    <xf numFmtId="41" fontId="15" fillId="0" borderId="12" xfId="0" applyNumberFormat="1" applyFont="1" applyFill="1" applyBorder="1" applyAlignment="1">
      <alignment vertical="center"/>
    </xf>
    <xf numFmtId="41" fontId="15" fillId="5" borderId="12" xfId="0" applyNumberFormat="1" applyFont="1" applyFill="1" applyBorder="1" applyAlignment="1">
      <alignment horizontal="left" vertical="top" wrapText="1"/>
    </xf>
    <xf numFmtId="41" fontId="18" fillId="5" borderId="12" xfId="0" applyNumberFormat="1" applyFont="1" applyFill="1" applyBorder="1" applyAlignment="1">
      <alignment horizontal="left" vertical="top" wrapText="1"/>
    </xf>
    <xf numFmtId="41" fontId="15" fillId="0" borderId="18" xfId="3" applyNumberFormat="1" applyFont="1" applyFill="1" applyBorder="1" applyAlignment="1">
      <alignment horizontal="right" vertical="center"/>
    </xf>
    <xf numFmtId="164" fontId="17" fillId="0" borderId="16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164" fontId="12" fillId="0" borderId="12" xfId="3" applyNumberFormat="1" applyFont="1" applyFill="1" applyBorder="1" applyAlignment="1">
      <alignment horizontal="center" vertical="center"/>
    </xf>
    <xf numFmtId="41" fontId="15" fillId="0" borderId="18" xfId="0" applyNumberFormat="1" applyFont="1" applyFill="1" applyBorder="1" applyAlignment="1">
      <alignment vertical="center"/>
    </xf>
    <xf numFmtId="0" fontId="13" fillId="0" borderId="27" xfId="0" applyFont="1" applyFill="1" applyBorder="1" applyAlignment="1">
      <alignment vertical="center"/>
    </xf>
    <xf numFmtId="164" fontId="13" fillId="0" borderId="12" xfId="3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left" vertical="center"/>
    </xf>
    <xf numFmtId="41" fontId="15" fillId="0" borderId="12" xfId="0" applyNumberFormat="1" applyFont="1" applyFill="1" applyBorder="1" applyAlignment="1">
      <alignment horizontal="left" vertical="center"/>
    </xf>
    <xf numFmtId="41" fontId="15" fillId="0" borderId="18" xfId="0" applyNumberFormat="1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/>
    </xf>
    <xf numFmtId="41" fontId="15" fillId="0" borderId="12" xfId="0" applyNumberFormat="1" applyFont="1" applyFill="1" applyBorder="1" applyAlignment="1">
      <alignment horizontal="center" vertical="center"/>
    </xf>
    <xf numFmtId="41" fontId="15" fillId="0" borderId="12" xfId="0" applyNumberFormat="1" applyFont="1" applyFill="1" applyBorder="1" applyAlignment="1">
      <alignment horizontal="left" vertical="center" indent="9"/>
    </xf>
    <xf numFmtId="41" fontId="15" fillId="0" borderId="18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left" vertical="center" indent="9"/>
    </xf>
    <xf numFmtId="41" fontId="15" fillId="0" borderId="12" xfId="0" applyNumberFormat="1" applyFont="1" applyFill="1" applyBorder="1" applyAlignment="1">
      <alignment horizontal="center" vertical="center" wrapText="1"/>
    </xf>
    <xf numFmtId="41" fontId="15" fillId="0" borderId="12" xfId="0" applyNumberFormat="1" applyFont="1" applyFill="1" applyBorder="1" applyAlignment="1">
      <alignment horizontal="left" vertical="center" wrapText="1" indent="9"/>
    </xf>
    <xf numFmtId="41" fontId="15" fillId="0" borderId="18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left" vertical="center" wrapText="1" indent="9"/>
    </xf>
    <xf numFmtId="0" fontId="13" fillId="0" borderId="21" xfId="0" applyFont="1" applyFill="1" applyBorder="1" applyAlignment="1">
      <alignment horizontal="left" vertical="center" wrapText="1" indent="9"/>
    </xf>
    <xf numFmtId="0" fontId="13" fillId="0" borderId="24" xfId="0" applyFont="1" applyFill="1" applyBorder="1" applyAlignment="1">
      <alignment vertical="center"/>
    </xf>
    <xf numFmtId="41" fontId="15" fillId="6" borderId="12" xfId="0" applyNumberFormat="1" applyFont="1" applyFill="1" applyBorder="1" applyAlignment="1">
      <alignment horizontal="left" vertical="center"/>
    </xf>
    <xf numFmtId="41" fontId="15" fillId="6" borderId="18" xfId="0" applyNumberFormat="1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vertical="center"/>
    </xf>
    <xf numFmtId="41" fontId="16" fillId="0" borderId="18" xfId="3" applyNumberFormat="1" applyFont="1" applyFill="1" applyBorder="1" applyAlignment="1">
      <alignment horizontal="right" vertical="center"/>
    </xf>
    <xf numFmtId="41" fontId="15" fillId="0" borderId="12" xfId="0" applyNumberFormat="1" applyFont="1" applyFill="1" applyBorder="1" applyAlignment="1">
      <alignment horizontal="left" vertical="center" wrapText="1" indent="4"/>
    </xf>
    <xf numFmtId="41" fontId="15" fillId="0" borderId="18" xfId="0" applyNumberFormat="1" applyFont="1" applyFill="1" applyBorder="1" applyAlignment="1">
      <alignment horizontal="left" vertical="center" wrapText="1" indent="4"/>
    </xf>
    <xf numFmtId="0" fontId="13" fillId="0" borderId="27" xfId="0" applyFont="1" applyFill="1" applyBorder="1" applyAlignment="1">
      <alignment horizontal="left" vertical="center" wrapText="1" indent="4"/>
    </xf>
    <xf numFmtId="41" fontId="16" fillId="0" borderId="18" xfId="0" applyNumberFormat="1" applyFont="1" applyFill="1" applyBorder="1" applyAlignment="1">
      <alignment vertical="center"/>
    </xf>
    <xf numFmtId="41" fontId="15" fillId="0" borderId="12" xfId="0" applyNumberFormat="1" applyFont="1" applyFill="1" applyBorder="1" applyAlignment="1">
      <alignment horizontal="left" vertical="center" wrapText="1" indent="5"/>
    </xf>
    <xf numFmtId="41" fontId="15" fillId="0" borderId="18" xfId="0" applyNumberFormat="1" applyFont="1" applyFill="1" applyBorder="1" applyAlignment="1">
      <alignment horizontal="left" vertical="center" wrapText="1" indent="5"/>
    </xf>
    <xf numFmtId="0" fontId="13" fillId="0" borderId="27" xfId="0" applyFont="1" applyFill="1" applyBorder="1" applyAlignment="1">
      <alignment horizontal="left" vertical="center" wrapText="1" indent="5"/>
    </xf>
    <xf numFmtId="0" fontId="13" fillId="0" borderId="21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vertical="center"/>
    </xf>
    <xf numFmtId="0" fontId="13" fillId="0" borderId="25" xfId="0" applyFont="1" applyFill="1" applyBorder="1" applyAlignment="1">
      <alignment horizontal="left" vertical="center"/>
    </xf>
    <xf numFmtId="41" fontId="16" fillId="6" borderId="12" xfId="0" applyNumberFormat="1" applyFont="1" applyFill="1" applyBorder="1" applyAlignment="1">
      <alignment horizontal="left" vertical="center"/>
    </xf>
    <xf numFmtId="41" fontId="16" fillId="6" borderId="18" xfId="0" applyNumberFormat="1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/>
    </xf>
    <xf numFmtId="0" fontId="0" fillId="13" borderId="0" xfId="0" applyFill="1" applyAlignment="1">
      <alignment vertical="center"/>
    </xf>
    <xf numFmtId="41" fontId="13" fillId="5" borderId="12" xfId="0" applyNumberFormat="1" applyFont="1" applyFill="1" applyBorder="1" applyAlignment="1">
      <alignment horizontal="left" vertical="top" wrapText="1"/>
    </xf>
    <xf numFmtId="41" fontId="15" fillId="6" borderId="12" xfId="0" applyNumberFormat="1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indent="5"/>
    </xf>
    <xf numFmtId="0" fontId="13" fillId="0" borderId="22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center"/>
    </xf>
    <xf numFmtId="41" fontId="15" fillId="6" borderId="18" xfId="0" applyNumberFormat="1" applyFont="1" applyFill="1" applyBorder="1" applyAlignment="1">
      <alignment horizontal="left" vertical="top" wrapText="1"/>
    </xf>
    <xf numFmtId="0" fontId="16" fillId="6" borderId="12" xfId="0" applyFont="1" applyFill="1" applyBorder="1" applyAlignment="1">
      <alignment horizontal="left" vertical="top" wrapText="1"/>
    </xf>
    <xf numFmtId="164" fontId="16" fillId="6" borderId="12" xfId="3" applyNumberFormat="1" applyFont="1" applyFill="1" applyBorder="1" applyAlignment="1">
      <alignment horizontal="center" vertical="center"/>
    </xf>
    <xf numFmtId="41" fontId="17" fillId="7" borderId="12" xfId="0" applyNumberFormat="1" applyFont="1" applyFill="1" applyBorder="1" applyAlignment="1">
      <alignment horizontal="left" vertical="center"/>
    </xf>
    <xf numFmtId="41" fontId="17" fillId="7" borderId="18" xfId="0" applyNumberFormat="1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left" vertical="center"/>
    </xf>
    <xf numFmtId="164" fontId="17" fillId="7" borderId="12" xfId="3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 wrapText="1"/>
    </xf>
    <xf numFmtId="164" fontId="21" fillId="12" borderId="27" xfId="0" applyNumberFormat="1" applyFont="1" applyFill="1" applyBorder="1" applyAlignment="1">
      <alignment horizontal="center" vertical="center" wrapText="1"/>
    </xf>
    <xf numFmtId="164" fontId="21" fillId="12" borderId="17" xfId="0" applyNumberFormat="1" applyFont="1" applyFill="1" applyBorder="1" applyAlignment="1">
      <alignment horizontal="center" vertical="center" wrapText="1"/>
    </xf>
    <xf numFmtId="164" fontId="21" fillId="12" borderId="18" xfId="0" applyNumberFormat="1" applyFont="1" applyFill="1" applyBorder="1" applyAlignment="1">
      <alignment horizontal="center" vertical="center" wrapText="1"/>
    </xf>
    <xf numFmtId="164" fontId="21" fillId="12" borderId="0" xfId="0" applyNumberFormat="1" applyFont="1" applyFill="1" applyBorder="1" applyAlignment="1">
      <alignment horizontal="center" vertical="center" wrapText="1"/>
    </xf>
    <xf numFmtId="164" fontId="21" fillId="12" borderId="22" xfId="0" applyNumberFormat="1" applyFont="1" applyFill="1" applyBorder="1" applyAlignment="1">
      <alignment horizontal="center" vertical="center" wrapText="1"/>
    </xf>
    <xf numFmtId="41" fontId="17" fillId="7" borderId="27" xfId="0" applyNumberFormat="1" applyFont="1" applyFill="1" applyBorder="1" applyAlignment="1">
      <alignment horizontal="center" vertical="center" wrapText="1"/>
    </xf>
    <xf numFmtId="41" fontId="17" fillId="7" borderId="17" xfId="0" applyNumberFormat="1" applyFont="1" applyFill="1" applyBorder="1" applyAlignment="1">
      <alignment horizontal="center" vertical="center" wrapText="1"/>
    </xf>
    <xf numFmtId="41" fontId="17" fillId="7" borderId="22" xfId="0" applyNumberFormat="1" applyFont="1" applyFill="1" applyBorder="1" applyAlignment="1">
      <alignment horizontal="center" vertical="center" wrapText="1"/>
    </xf>
    <xf numFmtId="41" fontId="17" fillId="7" borderId="18" xfId="0" applyNumberFormat="1" applyFont="1" applyFill="1" applyBorder="1" applyAlignment="1">
      <alignment horizontal="center" vertical="center" wrapText="1"/>
    </xf>
    <xf numFmtId="0" fontId="21" fillId="12" borderId="27" xfId="0" applyFont="1" applyFill="1" applyBorder="1" applyAlignment="1">
      <alignment vertical="center"/>
    </xf>
    <xf numFmtId="0" fontId="21" fillId="12" borderId="17" xfId="0" applyFont="1" applyFill="1" applyBorder="1" applyAlignment="1">
      <alignment vertical="center"/>
    </xf>
    <xf numFmtId="0" fontId="21" fillId="12" borderId="18" xfId="0" applyFont="1" applyFill="1" applyBorder="1" applyAlignment="1">
      <alignment vertical="center"/>
    </xf>
    <xf numFmtId="0" fontId="21" fillId="12" borderId="12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164" fontId="17" fillId="0" borderId="25" xfId="0" applyNumberFormat="1" applyFont="1" applyFill="1" applyBorder="1" applyAlignment="1">
      <alignment horizontal="left" vertical="center"/>
    </xf>
    <xf numFmtId="164" fontId="17" fillId="0" borderId="17" xfId="0" applyNumberFormat="1" applyFont="1" applyFill="1" applyBorder="1" applyAlignment="1">
      <alignment horizontal="left" vertical="center"/>
    </xf>
    <xf numFmtId="164" fontId="17" fillId="0" borderId="27" xfId="0" applyNumberFormat="1" applyFont="1" applyFill="1" applyBorder="1" applyAlignment="1">
      <alignment horizontal="left" vertical="center"/>
    </xf>
    <xf numFmtId="164" fontId="17" fillId="0" borderId="18" xfId="0" applyNumberFormat="1" applyFont="1" applyFill="1" applyBorder="1" applyAlignment="1">
      <alignment horizontal="left" vertical="center"/>
    </xf>
    <xf numFmtId="164" fontId="17" fillId="0" borderId="0" xfId="0" applyNumberFormat="1" applyFont="1" applyFill="1" applyBorder="1" applyAlignment="1">
      <alignment horizontal="left" vertical="center"/>
    </xf>
    <xf numFmtId="41" fontId="17" fillId="0" borderId="17" xfId="0" applyNumberFormat="1" applyFont="1" applyFill="1" applyBorder="1" applyAlignment="1">
      <alignment horizontal="left" vertical="center"/>
    </xf>
    <xf numFmtId="41" fontId="17" fillId="0" borderId="27" xfId="0" applyNumberFormat="1" applyFont="1" applyFill="1" applyBorder="1" applyAlignment="1">
      <alignment horizontal="left" vertical="center"/>
    </xf>
    <xf numFmtId="41" fontId="17" fillId="0" borderId="25" xfId="0" applyNumberFormat="1" applyFont="1" applyFill="1" applyBorder="1" applyAlignment="1">
      <alignment horizontal="left" vertical="center"/>
    </xf>
    <xf numFmtId="41" fontId="17" fillId="0" borderId="18" xfId="0" applyNumberFormat="1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164" fontId="17" fillId="0" borderId="12" xfId="3" applyNumberFormat="1" applyFont="1" applyFill="1" applyBorder="1" applyAlignment="1">
      <alignment horizontal="center" vertical="center"/>
    </xf>
    <xf numFmtId="164" fontId="17" fillId="7" borderId="12" xfId="0" applyNumberFormat="1" applyFont="1" applyFill="1" applyBorder="1" applyAlignment="1">
      <alignment horizontal="left" vertical="center"/>
    </xf>
    <xf numFmtId="164" fontId="15" fillId="0" borderId="12" xfId="3" applyNumberFormat="1" applyFont="1" applyFill="1" applyBorder="1" applyAlignment="1">
      <alignment horizontal="right" vertical="center"/>
    </xf>
    <xf numFmtId="164" fontId="15" fillId="0" borderId="18" xfId="0" applyNumberFormat="1" applyFont="1" applyFill="1" applyBorder="1" applyAlignment="1">
      <alignment vertical="center"/>
    </xf>
    <xf numFmtId="164" fontId="16" fillId="0" borderId="12" xfId="3" applyNumberFormat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164" fontId="18" fillId="7" borderId="12" xfId="0" applyNumberFormat="1" applyFont="1" applyFill="1" applyBorder="1" applyAlignment="1">
      <alignment horizontal="left" vertical="center"/>
    </xf>
    <xf numFmtId="164" fontId="18" fillId="7" borderId="11" xfId="0" applyNumberFormat="1" applyFont="1" applyFill="1" applyBorder="1" applyAlignment="1">
      <alignment horizontal="left" vertical="center"/>
    </xf>
    <xf numFmtId="41" fontId="18" fillId="7" borderId="12" xfId="0" applyNumberFormat="1" applyFont="1" applyFill="1" applyBorder="1" applyAlignment="1">
      <alignment horizontal="left" vertical="center"/>
    </xf>
    <xf numFmtId="41" fontId="18" fillId="7" borderId="11" xfId="0" applyNumberFormat="1" applyFont="1" applyFill="1" applyBorder="1" applyAlignment="1">
      <alignment horizontal="left" vertical="center"/>
    </xf>
    <xf numFmtId="0" fontId="17" fillId="7" borderId="11" xfId="0" applyFont="1" applyFill="1" applyBorder="1" applyAlignment="1">
      <alignment horizontal="left" vertical="center"/>
    </xf>
    <xf numFmtId="0" fontId="38" fillId="0" borderId="0" xfId="0" applyFont="1" applyFill="1" applyAlignment="1">
      <alignment vertical="center"/>
    </xf>
    <xf numFmtId="164" fontId="17" fillId="0" borderId="27" xfId="3" applyNumberFormat="1" applyFont="1" applyFill="1" applyBorder="1" applyAlignment="1">
      <alignment horizontal="right" vertical="center"/>
    </xf>
    <xf numFmtId="164" fontId="17" fillId="0" borderId="17" xfId="3" applyNumberFormat="1" applyFont="1" applyFill="1" applyBorder="1" applyAlignment="1">
      <alignment horizontal="right" vertical="center"/>
    </xf>
    <xf numFmtId="164" fontId="17" fillId="0" borderId="25" xfId="3" applyNumberFormat="1" applyFont="1" applyFill="1" applyBorder="1" applyAlignment="1">
      <alignment horizontal="right" vertical="center"/>
    </xf>
    <xf numFmtId="164" fontId="17" fillId="0" borderId="18" xfId="3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4" fontId="17" fillId="0" borderId="0" xfId="3" applyNumberFormat="1" applyFont="1" applyFill="1" applyBorder="1" applyAlignment="1">
      <alignment horizontal="right" vertical="center"/>
    </xf>
    <xf numFmtId="41" fontId="17" fillId="0" borderId="17" xfId="3" applyNumberFormat="1" applyFont="1" applyFill="1" applyBorder="1" applyAlignment="1">
      <alignment horizontal="right" vertical="center"/>
    </xf>
    <xf numFmtId="164" fontId="17" fillId="0" borderId="44" xfId="3" applyNumberFormat="1" applyFont="1" applyFill="1" applyBorder="1" applyAlignment="1">
      <alignment horizontal="right" vertical="center"/>
    </xf>
    <xf numFmtId="164" fontId="17" fillId="0" borderId="24" xfId="3" applyNumberFormat="1" applyFont="1" applyFill="1" applyBorder="1" applyAlignment="1">
      <alignment horizontal="right" vertical="center"/>
    </xf>
    <xf numFmtId="41" fontId="17" fillId="0" borderId="27" xfId="3" applyNumberFormat="1" applyFont="1" applyFill="1" applyBorder="1" applyAlignment="1">
      <alignment horizontal="right" vertical="center"/>
    </xf>
    <xf numFmtId="41" fontId="17" fillId="0" borderId="44" xfId="0" applyNumberFormat="1" applyFont="1" applyFill="1" applyBorder="1" applyAlignment="1">
      <alignment horizontal="right" vertical="center"/>
    </xf>
    <xf numFmtId="0" fontId="17" fillId="0" borderId="27" xfId="0" applyFont="1" applyFill="1" applyBorder="1" applyAlignment="1">
      <alignment horizontal="left" vertical="center"/>
    </xf>
    <xf numFmtId="0" fontId="17" fillId="0" borderId="25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vertical="center"/>
    </xf>
    <xf numFmtId="164" fontId="17" fillId="0" borderId="18" xfId="3" applyNumberFormat="1" applyFont="1" applyFill="1" applyBorder="1" applyAlignment="1">
      <alignment horizontal="center" vertical="center"/>
    </xf>
    <xf numFmtId="164" fontId="36" fillId="0" borderId="0" xfId="0" applyNumberFormat="1" applyFont="1" applyFill="1" applyAlignment="1">
      <alignment vertical="center"/>
    </xf>
    <xf numFmtId="41" fontId="25" fillId="0" borderId="12" xfId="4" applyNumberFormat="1" applyFont="1" applyFill="1" applyBorder="1"/>
    <xf numFmtId="41" fontId="16" fillId="0" borderId="12" xfId="0" applyNumberFormat="1" applyFont="1" applyFill="1" applyBorder="1" applyAlignment="1">
      <alignment horizontal="right" vertical="center"/>
    </xf>
    <xf numFmtId="41" fontId="15" fillId="0" borderId="12" xfId="0" applyNumberFormat="1" applyFont="1" applyFill="1" applyBorder="1" applyAlignment="1">
      <alignment horizontal="right" vertical="center"/>
    </xf>
    <xf numFmtId="164" fontId="15" fillId="0" borderId="12" xfId="0" applyNumberFormat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left" vertical="center"/>
    </xf>
    <xf numFmtId="41" fontId="28" fillId="0" borderId="12" xfId="4" applyNumberFormat="1" applyFont="1" applyFill="1" applyBorder="1"/>
    <xf numFmtId="0" fontId="12" fillId="0" borderId="12" xfId="0" applyFont="1" applyFill="1" applyBorder="1" applyAlignment="1">
      <alignment horizontal="justify" vertical="center"/>
    </xf>
    <xf numFmtId="165" fontId="12" fillId="0" borderId="45" xfId="0" applyNumberFormat="1" applyFont="1" applyFill="1" applyBorder="1" applyAlignment="1">
      <alignment vertical="center"/>
    </xf>
    <xf numFmtId="41" fontId="17" fillId="5" borderId="12" xfId="0" applyNumberFormat="1" applyFont="1" applyFill="1" applyBorder="1" applyAlignment="1">
      <alignment horizontal="right" vertical="center"/>
    </xf>
    <xf numFmtId="0" fontId="12" fillId="6" borderId="12" xfId="0" applyFont="1" applyFill="1" applyBorder="1" applyAlignment="1">
      <alignment horizontal="justify" vertical="center"/>
    </xf>
    <xf numFmtId="41" fontId="17" fillId="6" borderId="12" xfId="0" applyNumberFormat="1" applyFont="1" applyFill="1" applyBorder="1" applyAlignment="1">
      <alignment horizontal="right" vertical="center"/>
    </xf>
    <xf numFmtId="41" fontId="12" fillId="6" borderId="12" xfId="0" applyNumberFormat="1" applyFont="1" applyFill="1" applyBorder="1" applyAlignment="1">
      <alignment horizontal="right" vertical="center"/>
    </xf>
    <xf numFmtId="164" fontId="25" fillId="6" borderId="12" xfId="4" applyNumberFormat="1" applyFont="1" applyFill="1" applyBorder="1" applyAlignment="1">
      <alignment horizontal="right" vertical="center"/>
    </xf>
    <xf numFmtId="164" fontId="15" fillId="0" borderId="12" xfId="0" applyNumberFormat="1" applyFont="1" applyFill="1" applyBorder="1" applyAlignment="1">
      <alignment vertical="center"/>
    </xf>
    <xf numFmtId="41" fontId="17" fillId="7" borderId="12" xfId="0" applyNumberFormat="1" applyFont="1" applyFill="1" applyBorder="1" applyAlignment="1">
      <alignment horizontal="right" vertical="center"/>
    </xf>
    <xf numFmtId="164" fontId="17" fillId="7" borderId="12" xfId="0" applyNumberFormat="1" applyFont="1" applyFill="1" applyBorder="1" applyAlignment="1">
      <alignment horizontal="right" vertical="center"/>
    </xf>
    <xf numFmtId="164" fontId="12" fillId="0" borderId="21" xfId="3" applyNumberFormat="1" applyFont="1" applyFill="1" applyBorder="1" applyAlignment="1">
      <alignment horizontal="center" vertical="center"/>
    </xf>
    <xf numFmtId="164" fontId="12" fillId="0" borderId="22" xfId="3" applyNumberFormat="1" applyFont="1" applyFill="1" applyBorder="1" applyAlignment="1">
      <alignment horizontal="center" vertical="center"/>
    </xf>
    <xf numFmtId="164" fontId="12" fillId="0" borderId="36" xfId="3" applyNumberFormat="1" applyFont="1" applyFill="1" applyBorder="1" applyAlignment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left" vertical="center"/>
    </xf>
    <xf numFmtId="164" fontId="12" fillId="0" borderId="46" xfId="3" applyNumberFormat="1" applyFont="1" applyFill="1" applyBorder="1" applyAlignment="1">
      <alignment horizontal="center" vertical="center"/>
    </xf>
    <xf numFmtId="164" fontId="15" fillId="0" borderId="0" xfId="3" applyNumberFormat="1" applyFont="1" applyFill="1" applyBorder="1" applyAlignment="1">
      <alignment horizontal="center" vertical="center"/>
    </xf>
    <xf numFmtId="164" fontId="15" fillId="0" borderId="46" xfId="3" applyNumberFormat="1" applyFont="1" applyFill="1" applyBorder="1" applyAlignment="1">
      <alignment horizontal="center" vertical="center"/>
    </xf>
    <xf numFmtId="164" fontId="15" fillId="0" borderId="27" xfId="3" applyNumberFormat="1" applyFont="1" applyFill="1" applyBorder="1" applyAlignment="1">
      <alignment horizontal="center" vertical="center"/>
    </xf>
    <xf numFmtId="164" fontId="15" fillId="0" borderId="17" xfId="3" applyNumberFormat="1" applyFont="1" applyFill="1" applyBorder="1" applyAlignment="1">
      <alignment horizontal="center" vertical="center"/>
    </xf>
    <xf numFmtId="164" fontId="15" fillId="0" borderId="18" xfId="3" applyNumberFormat="1" applyFont="1" applyFill="1" applyBorder="1" applyAlignment="1">
      <alignment horizontal="center" vertical="center"/>
    </xf>
    <xf numFmtId="9" fontId="15" fillId="0" borderId="27" xfId="2" applyFont="1" applyFill="1" applyBorder="1" applyAlignment="1">
      <alignment horizontal="center" vertical="center"/>
    </xf>
    <xf numFmtId="9" fontId="15" fillId="0" borderId="17" xfId="2" applyFont="1" applyFill="1" applyBorder="1" applyAlignment="1">
      <alignment horizontal="center" vertical="center"/>
    </xf>
    <xf numFmtId="164" fontId="15" fillId="0" borderId="12" xfId="3" applyNumberFormat="1" applyFont="1" applyFill="1" applyBorder="1" applyAlignment="1">
      <alignment horizontal="center" vertical="center"/>
    </xf>
    <xf numFmtId="164" fontId="12" fillId="0" borderId="27" xfId="3" applyNumberFormat="1" applyFont="1" applyFill="1" applyBorder="1" applyAlignment="1">
      <alignment horizontal="center" vertical="center"/>
    </xf>
    <xf numFmtId="164" fontId="12" fillId="0" borderId="17" xfId="3" applyNumberFormat="1" applyFont="1" applyFill="1" applyBorder="1" applyAlignment="1">
      <alignment horizontal="center" vertical="center"/>
    </xf>
    <xf numFmtId="164" fontId="12" fillId="0" borderId="25" xfId="3" applyNumberFormat="1" applyFont="1" applyFill="1" applyBorder="1" applyAlignment="1">
      <alignment horizontal="center" vertical="center"/>
    </xf>
    <xf numFmtId="164" fontId="12" fillId="0" borderId="44" xfId="3" applyNumberFormat="1" applyFont="1" applyFill="1" applyBorder="1" applyAlignment="1">
      <alignment horizontal="center" vertical="center"/>
    </xf>
    <xf numFmtId="164" fontId="15" fillId="6" borderId="12" xfId="0" applyNumberFormat="1" applyFont="1" applyFill="1" applyBorder="1" applyAlignment="1">
      <alignment horizontal="right" vertical="center"/>
    </xf>
    <xf numFmtId="164" fontId="13" fillId="0" borderId="12" xfId="3" applyNumberFormat="1" applyFont="1" applyFill="1" applyBorder="1" applyAlignment="1">
      <alignment horizontal="center" vertical="center" wrapText="1"/>
    </xf>
    <xf numFmtId="0" fontId="36" fillId="13" borderId="0" xfId="0" applyFont="1" applyFill="1" applyAlignment="1">
      <alignment vertical="center"/>
    </xf>
    <xf numFmtId="164" fontId="12" fillId="6" borderId="12" xfId="3" applyNumberFormat="1" applyFont="1" applyFill="1" applyBorder="1" applyAlignment="1">
      <alignment horizontal="center" vertical="center" wrapText="1"/>
    </xf>
    <xf numFmtId="164" fontId="18" fillId="5" borderId="12" xfId="3" applyNumberFormat="1" applyFont="1" applyFill="1" applyBorder="1" applyAlignment="1">
      <alignment horizontal="right" vertical="center"/>
    </xf>
    <xf numFmtId="164" fontId="17" fillId="10" borderId="11" xfId="3" applyNumberFormat="1" applyFont="1" applyFill="1" applyBorder="1" applyAlignment="1">
      <alignment horizontal="right" vertical="center"/>
    </xf>
    <xf numFmtId="164" fontId="17" fillId="10" borderId="12" xfId="3" applyNumberFormat="1" applyFont="1" applyFill="1" applyBorder="1" applyAlignment="1">
      <alignment horizontal="right" vertical="center"/>
    </xf>
    <xf numFmtId="164" fontId="17" fillId="10" borderId="12" xfId="0" applyNumberFormat="1" applyFont="1" applyFill="1" applyBorder="1" applyAlignment="1">
      <alignment horizontal="right" vertical="center"/>
    </xf>
    <xf numFmtId="41" fontId="17" fillId="10" borderId="11" xfId="3" applyNumberFormat="1" applyFont="1" applyFill="1" applyBorder="1" applyAlignment="1">
      <alignment horizontal="right" vertical="center"/>
    </xf>
    <xf numFmtId="41" fontId="17" fillId="10" borderId="11" xfId="0" applyNumberFormat="1" applyFont="1" applyFill="1" applyBorder="1" applyAlignment="1">
      <alignment horizontal="right" vertical="center"/>
    </xf>
    <xf numFmtId="0" fontId="17" fillId="10" borderId="12" xfId="0" applyFont="1" applyFill="1" applyBorder="1" applyAlignment="1">
      <alignment horizontal="left" vertical="center"/>
    </xf>
    <xf numFmtId="164" fontId="17" fillId="10" borderId="12" xfId="3" applyNumberFormat="1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1" fillId="5" borderId="44" xfId="0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9" fillId="12" borderId="25" xfId="0" applyNumberFormat="1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 wrapText="1"/>
    </xf>
    <xf numFmtId="0" fontId="21" fillId="12" borderId="18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164" fontId="0" fillId="0" borderId="0" xfId="0" applyNumberFormat="1" applyFill="1"/>
    <xf numFmtId="164" fontId="10" fillId="0" borderId="0" xfId="1" applyNumberFormat="1" applyFont="1" applyAlignment="1">
      <alignment vertical="center"/>
    </xf>
    <xf numFmtId="41" fontId="10" fillId="0" borderId="0" xfId="1" applyNumberFormat="1" applyFont="1" applyAlignment="1">
      <alignment vertical="center"/>
    </xf>
    <xf numFmtId="164" fontId="39" fillId="0" borderId="0" xfId="0" applyNumberFormat="1" applyFont="1" applyFill="1" applyBorder="1" applyAlignment="1">
      <alignment horizontal="left"/>
    </xf>
    <xf numFmtId="41" fontId="39" fillId="0" borderId="0" xfId="0" applyNumberFormat="1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164" fontId="0" fillId="0" borderId="0" xfId="2" applyNumberFormat="1" applyFont="1" applyFill="1" applyAlignment="1">
      <alignment horizontal="center"/>
    </xf>
    <xf numFmtId="41" fontId="0" fillId="0" borderId="0" xfId="2" applyNumberFormat="1" applyFont="1" applyFill="1" applyAlignment="1">
      <alignment horizontal="center"/>
    </xf>
    <xf numFmtId="164" fontId="0" fillId="0" borderId="0" xfId="0" applyNumberFormat="1"/>
    <xf numFmtId="164" fontId="40" fillId="0" borderId="0" xfId="0" applyNumberFormat="1" applyFont="1" applyFill="1"/>
    <xf numFmtId="41" fontId="40" fillId="0" borderId="0" xfId="0" applyNumberFormat="1" applyFont="1" applyFill="1"/>
    <xf numFmtId="167" fontId="39" fillId="0" borderId="0" xfId="3" applyNumberFormat="1" applyFont="1" applyFill="1" applyBorder="1" applyAlignment="1">
      <alignment horizontal="left"/>
    </xf>
    <xf numFmtId="0" fontId="40" fillId="0" borderId="0" xfId="0" applyFont="1" applyFill="1"/>
    <xf numFmtId="164" fontId="10" fillId="0" borderId="0" xfId="0" applyNumberFormat="1" applyFont="1" applyAlignment="1">
      <alignment vertical="center"/>
    </xf>
    <xf numFmtId="41" fontId="0" fillId="0" borderId="0" xfId="0" applyNumberFormat="1" applyFill="1"/>
    <xf numFmtId="164" fontId="3" fillId="0" borderId="0" xfId="0" applyNumberFormat="1" applyFont="1" applyFill="1"/>
    <xf numFmtId="41" fontId="3" fillId="0" borderId="0" xfId="0" applyNumberFormat="1" applyFont="1" applyFill="1"/>
    <xf numFmtId="164" fontId="41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164" fontId="39" fillId="0" borderId="0" xfId="3" applyNumberFormat="1" applyFont="1" applyFill="1"/>
    <xf numFmtId="41" fontId="3" fillId="0" borderId="0" xfId="0" applyNumberFormat="1" applyFont="1" applyFill="1" applyAlignment="1">
      <alignment horizontal="center"/>
    </xf>
    <xf numFmtId="164" fontId="39" fillId="0" borderId="0" xfId="0" applyNumberFormat="1" applyFont="1" applyFill="1" applyAlignment="1">
      <alignment horizontal="center"/>
    </xf>
    <xf numFmtId="41" fontId="39" fillId="0" borderId="0" xfId="0" applyNumberFormat="1" applyFont="1" applyFill="1"/>
    <xf numFmtId="0" fontId="42" fillId="0" borderId="0" xfId="0" applyFont="1" applyFill="1"/>
    <xf numFmtId="0" fontId="39" fillId="0" borderId="0" xfId="0" applyFont="1" applyFill="1"/>
    <xf numFmtId="41" fontId="42" fillId="0" borderId="0" xfId="0" applyNumberFormat="1" applyFont="1" applyFill="1"/>
    <xf numFmtId="164" fontId="42" fillId="0" borderId="0" xfId="0" applyNumberFormat="1" applyFont="1" applyFill="1"/>
    <xf numFmtId="164" fontId="7" fillId="0" borderId="0" xfId="0" applyNumberFormat="1" applyFont="1" applyFill="1"/>
    <xf numFmtId="41" fontId="7" fillId="0" borderId="0" xfId="0" applyNumberFormat="1" applyFont="1" applyFill="1"/>
    <xf numFmtId="41" fontId="43" fillId="0" borderId="0" xfId="0" applyNumberFormat="1" applyFont="1" applyFill="1"/>
    <xf numFmtId="41" fontId="42" fillId="0" borderId="0" xfId="0" applyNumberFormat="1" applyFont="1" applyFill="1" applyAlignment="1"/>
    <xf numFmtId="0" fontId="42" fillId="0" borderId="0" xfId="0" applyFont="1" applyFill="1" applyAlignment="1"/>
    <xf numFmtId="3" fontId="6" fillId="4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44" fontId="6" fillId="5" borderId="5" xfId="0" applyNumberFormat="1" applyFont="1" applyFill="1" applyBorder="1" applyAlignment="1">
      <alignment horizontal="right" vertical="center"/>
    </xf>
    <xf numFmtId="9" fontId="6" fillId="5" borderId="5" xfId="2" applyFont="1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44" fontId="0" fillId="5" borderId="5" xfId="0" applyNumberFormat="1" applyFill="1" applyBorder="1" applyAlignment="1">
      <alignment horizontal="right" vertical="center"/>
    </xf>
    <xf numFmtId="4" fontId="0" fillId="5" borderId="5" xfId="0" applyNumberFormat="1" applyFill="1" applyBorder="1" applyAlignment="1">
      <alignment horizontal="center" vertical="center"/>
    </xf>
    <xf numFmtId="44" fontId="0" fillId="5" borderId="5" xfId="0" applyNumberFormat="1" applyFont="1" applyFill="1" applyBorder="1" applyAlignment="1">
      <alignment horizontal="right" vertical="center"/>
    </xf>
    <xf numFmtId="4" fontId="0" fillId="5" borderId="5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9" fontId="8" fillId="3" borderId="5" xfId="2" applyFont="1" applyFill="1" applyBorder="1" applyAlignment="1">
      <alignment horizontal="center" vertical="center"/>
    </xf>
    <xf numFmtId="3" fontId="49" fillId="6" borderId="1" xfId="0" applyNumberFormat="1" applyFont="1" applyFill="1" applyBorder="1" applyAlignment="1">
      <alignment horizontal="center" vertical="center"/>
    </xf>
    <xf numFmtId="0" fontId="49" fillId="6" borderId="6" xfId="0" applyFont="1" applyFill="1" applyBorder="1" applyAlignment="1">
      <alignment vertical="center"/>
    </xf>
    <xf numFmtId="44" fontId="49" fillId="6" borderId="5" xfId="0" applyNumberFormat="1" applyFont="1" applyFill="1" applyBorder="1" applyAlignment="1">
      <alignment horizontal="right" vertical="center"/>
    </xf>
    <xf numFmtId="9" fontId="49" fillId="6" borderId="5" xfId="2" applyFont="1" applyFill="1" applyBorder="1" applyAlignment="1">
      <alignment horizontal="center" vertical="center"/>
    </xf>
    <xf numFmtId="3" fontId="50" fillId="4" borderId="1" xfId="0" applyNumberFormat="1" applyFont="1" applyFill="1" applyBorder="1" applyAlignment="1">
      <alignment horizontal="center" vertical="center"/>
    </xf>
    <xf numFmtId="44" fontId="50" fillId="4" borderId="5" xfId="0" applyNumberFormat="1" applyFont="1" applyFill="1" applyBorder="1" applyAlignment="1">
      <alignment horizontal="right" vertical="center"/>
    </xf>
    <xf numFmtId="9" fontId="50" fillId="4" borderId="5" xfId="2" applyFont="1" applyFill="1" applyBorder="1" applyAlignment="1">
      <alignment horizontal="center" vertical="center"/>
    </xf>
    <xf numFmtId="9" fontId="48" fillId="4" borderId="5" xfId="2" applyFont="1" applyFill="1" applyBorder="1" applyAlignment="1">
      <alignment horizontal="center" vertical="center"/>
    </xf>
    <xf numFmtId="0" fontId="48" fillId="4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/>
    </xf>
    <xf numFmtId="44" fontId="52" fillId="4" borderId="5" xfId="0" applyNumberFormat="1" applyFont="1" applyFill="1" applyBorder="1" applyAlignment="1">
      <alignment horizontal="right" vertical="center"/>
    </xf>
    <xf numFmtId="9" fontId="52" fillId="4" borderId="5" xfId="2" applyFont="1" applyFill="1" applyBorder="1" applyAlignment="1">
      <alignment horizontal="center" vertical="center"/>
    </xf>
    <xf numFmtId="44" fontId="47" fillId="4" borderId="5" xfId="0" applyNumberFormat="1" applyFont="1" applyFill="1" applyBorder="1" applyAlignment="1">
      <alignment horizontal="right" vertical="center"/>
    </xf>
    <xf numFmtId="9" fontId="47" fillId="4" borderId="5" xfId="2" applyFont="1" applyFill="1" applyBorder="1" applyAlignment="1">
      <alignment horizontal="center" vertical="center"/>
    </xf>
    <xf numFmtId="168" fontId="49" fillId="6" borderId="5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46" fillId="5" borderId="4" xfId="0" applyFont="1" applyFill="1" applyBorder="1" applyAlignment="1">
      <alignment horizontal="center" vertical="center"/>
    </xf>
    <xf numFmtId="164" fontId="19" fillId="12" borderId="36" xfId="0" applyNumberFormat="1" applyFont="1" applyFill="1" applyBorder="1" applyAlignment="1">
      <alignment horizontal="center" vertical="center" wrapText="1"/>
    </xf>
    <xf numFmtId="164" fontId="19" fillId="12" borderId="22" xfId="0" applyNumberFormat="1" applyFont="1" applyFill="1" applyBorder="1" applyAlignment="1">
      <alignment horizontal="center" vertical="center" wrapText="1"/>
    </xf>
    <xf numFmtId="164" fontId="16" fillId="5" borderId="18" xfId="0" applyNumberFormat="1" applyFont="1" applyFill="1" applyBorder="1" applyAlignment="1">
      <alignment horizontal="center" vertical="center"/>
    </xf>
    <xf numFmtId="164" fontId="16" fillId="5" borderId="27" xfId="0" applyNumberFormat="1" applyFont="1" applyFill="1" applyBorder="1" applyAlignment="1">
      <alignment horizontal="center" vertical="center"/>
    </xf>
    <xf numFmtId="164" fontId="16" fillId="5" borderId="18" xfId="0" applyNumberFormat="1" applyFont="1" applyFill="1" applyBorder="1" applyAlignment="1">
      <alignment horizontal="center" vertical="center" wrapText="1"/>
    </xf>
    <xf numFmtId="164" fontId="16" fillId="5" borderId="27" xfId="0" applyNumberFormat="1" applyFont="1" applyFill="1" applyBorder="1" applyAlignment="1">
      <alignment horizontal="center" vertical="center" wrapText="1"/>
    </xf>
    <xf numFmtId="41" fontId="17" fillId="7" borderId="18" xfId="0" applyNumberFormat="1" applyFont="1" applyFill="1" applyBorder="1" applyAlignment="1">
      <alignment horizontal="center" vertical="center" wrapText="1"/>
    </xf>
    <xf numFmtId="41" fontId="17" fillId="7" borderId="17" xfId="0" applyNumberFormat="1" applyFont="1" applyFill="1" applyBorder="1" applyAlignment="1">
      <alignment horizontal="center" vertical="center" wrapText="1"/>
    </xf>
    <xf numFmtId="41" fontId="17" fillId="7" borderId="27" xfId="0" applyNumberFormat="1" applyFont="1" applyFill="1" applyBorder="1" applyAlignment="1">
      <alignment horizontal="center" vertical="center" wrapText="1"/>
    </xf>
    <xf numFmtId="164" fontId="21" fillId="12" borderId="18" xfId="0" applyNumberFormat="1" applyFont="1" applyFill="1" applyBorder="1" applyAlignment="1">
      <alignment horizontal="center" vertical="center" wrapText="1"/>
    </xf>
    <xf numFmtId="164" fontId="21" fillId="12" borderId="17" xfId="0" applyNumberFormat="1" applyFont="1" applyFill="1" applyBorder="1" applyAlignment="1">
      <alignment horizontal="center" vertical="center" wrapText="1"/>
    </xf>
    <xf numFmtId="164" fontId="21" fillId="12" borderId="27" xfId="0" applyNumberFormat="1" applyFont="1" applyFill="1" applyBorder="1" applyAlignment="1">
      <alignment horizontal="center" vertical="center" wrapText="1"/>
    </xf>
    <xf numFmtId="164" fontId="16" fillId="11" borderId="18" xfId="0" applyNumberFormat="1" applyFont="1" applyFill="1" applyBorder="1" applyAlignment="1">
      <alignment horizontal="center" vertical="center"/>
    </xf>
    <xf numFmtId="164" fontId="16" fillId="11" borderId="27" xfId="0" applyNumberFormat="1" applyFont="1" applyFill="1" applyBorder="1" applyAlignment="1">
      <alignment horizontal="center" vertical="center"/>
    </xf>
    <xf numFmtId="164" fontId="21" fillId="12" borderId="36" xfId="0" applyNumberFormat="1" applyFont="1" applyFill="1" applyBorder="1" applyAlignment="1">
      <alignment horizontal="center" vertical="center" wrapText="1"/>
    </xf>
    <xf numFmtId="164" fontId="21" fillId="12" borderId="22" xfId="0" applyNumberFormat="1" applyFont="1" applyFill="1" applyBorder="1" applyAlignment="1">
      <alignment horizontal="center" vertical="center" wrapText="1"/>
    </xf>
    <xf numFmtId="164" fontId="16" fillId="11" borderId="18" xfId="0" applyNumberFormat="1" applyFont="1" applyFill="1" applyBorder="1" applyAlignment="1">
      <alignment horizontal="center" vertical="center" wrapText="1"/>
    </xf>
    <xf numFmtId="164" fontId="16" fillId="11" borderId="27" xfId="0" applyNumberFormat="1" applyFont="1" applyFill="1" applyBorder="1" applyAlignment="1">
      <alignment horizontal="center" vertical="center" wrapText="1"/>
    </xf>
    <xf numFmtId="164" fontId="19" fillId="12" borderId="18" xfId="0" applyNumberFormat="1" applyFont="1" applyFill="1" applyBorder="1" applyAlignment="1">
      <alignment horizontal="center" vertical="center" wrapText="1"/>
    </xf>
    <xf numFmtId="164" fontId="19" fillId="12" borderId="17" xfId="0" applyNumberFormat="1" applyFont="1" applyFill="1" applyBorder="1" applyAlignment="1">
      <alignment horizontal="center" vertical="center" wrapText="1"/>
    </xf>
    <xf numFmtId="164" fontId="19" fillId="12" borderId="27" xfId="0" applyNumberFormat="1" applyFont="1" applyFill="1" applyBorder="1" applyAlignment="1">
      <alignment horizontal="center" vertical="center" wrapText="1"/>
    </xf>
    <xf numFmtId="164" fontId="19" fillId="12" borderId="21" xfId="0" applyNumberFormat="1" applyFont="1" applyFill="1" applyBorder="1" applyAlignment="1">
      <alignment horizontal="center" vertical="center" wrapText="1"/>
    </xf>
    <xf numFmtId="164" fontId="21" fillId="12" borderId="46" xfId="0" applyNumberFormat="1" applyFont="1" applyFill="1" applyBorder="1" applyAlignment="1">
      <alignment horizontal="center" vertical="center" wrapText="1"/>
    </xf>
    <xf numFmtId="164" fontId="21" fillId="12" borderId="0" xfId="0" applyNumberFormat="1" applyFont="1" applyFill="1" applyBorder="1" applyAlignment="1">
      <alignment horizontal="center" vertical="center" wrapText="1"/>
    </xf>
    <xf numFmtId="164" fontId="16" fillId="0" borderId="20" xfId="3" applyNumberFormat="1" applyFont="1" applyFill="1" applyBorder="1" applyAlignment="1">
      <alignment horizontal="center" vertical="center"/>
    </xf>
    <xf numFmtId="164" fontId="16" fillId="0" borderId="16" xfId="3" applyNumberFormat="1" applyFont="1" applyFill="1" applyBorder="1" applyAlignment="1">
      <alignment horizontal="center" vertical="center"/>
    </xf>
    <xf numFmtId="164" fontId="16" fillId="0" borderId="11" xfId="3" applyNumberFormat="1" applyFont="1" applyFill="1" applyBorder="1" applyAlignment="1">
      <alignment horizontal="center" vertical="center"/>
    </xf>
    <xf numFmtId="164" fontId="12" fillId="5" borderId="26" xfId="3" applyNumberFormat="1" applyFont="1" applyFill="1" applyBorder="1" applyAlignment="1">
      <alignment horizontal="center" vertical="center"/>
    </xf>
    <xf numFmtId="164" fontId="12" fillId="5" borderId="25" xfId="3" applyNumberFormat="1" applyFont="1" applyFill="1" applyBorder="1" applyAlignment="1">
      <alignment horizontal="center" vertical="center"/>
    </xf>
    <xf numFmtId="164" fontId="12" fillId="5" borderId="24" xfId="3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64" fontId="16" fillId="5" borderId="33" xfId="0" applyNumberFormat="1" applyFont="1" applyFill="1" applyBorder="1" applyAlignment="1">
      <alignment horizontal="center" vertical="center" wrapText="1"/>
    </xf>
    <xf numFmtId="164" fontId="16" fillId="5" borderId="32" xfId="0" applyNumberFormat="1" applyFont="1" applyFill="1" applyBorder="1" applyAlignment="1">
      <alignment horizontal="center" vertical="center" wrapText="1"/>
    </xf>
    <xf numFmtId="164" fontId="19" fillId="12" borderId="46" xfId="0" applyNumberFormat="1" applyFont="1" applyFill="1" applyBorder="1" applyAlignment="1">
      <alignment horizontal="center" vertical="center" wrapText="1"/>
    </xf>
    <xf numFmtId="164" fontId="19" fillId="12" borderId="0" xfId="0" applyNumberFormat="1" applyFont="1" applyFill="1" applyBorder="1" applyAlignment="1">
      <alignment horizontal="center" vertical="center" wrapText="1"/>
    </xf>
    <xf numFmtId="164" fontId="16" fillId="5" borderId="33" xfId="0" applyNumberFormat="1" applyFont="1" applyFill="1" applyBorder="1" applyAlignment="1">
      <alignment horizontal="center" vertical="center"/>
    </xf>
    <xf numFmtId="164" fontId="16" fillId="5" borderId="32" xfId="0" applyNumberFormat="1" applyFont="1" applyFill="1" applyBorder="1" applyAlignment="1">
      <alignment horizontal="center" vertical="center"/>
    </xf>
    <xf numFmtId="164" fontId="19" fillId="12" borderId="39" xfId="0" applyNumberFormat="1" applyFont="1" applyFill="1" applyBorder="1" applyAlignment="1">
      <alignment horizontal="center" vertical="center" wrapText="1"/>
    </xf>
    <xf numFmtId="164" fontId="19" fillId="12" borderId="38" xfId="0" applyNumberFormat="1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Porcentagem" xfId="2" builtinId="5"/>
    <cellStyle name="Vírgula 2" xfId="3"/>
    <cellStyle name="Vírgula 2 2" xfId="4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DG/PDG/2024/OR&#199;AMENTO%202024_SOLIC._AUDIT._INDEPEN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2024"/>
      <sheetName val="Plan1"/>
    </sheetNames>
    <sheetDataSet>
      <sheetData sheetId="0"/>
      <sheetData sheetId="1">
        <row r="3">
          <cell r="D3">
            <v>8833.6666666666661</v>
          </cell>
          <cell r="E3">
            <v>16583.333333333332</v>
          </cell>
          <cell r="F3">
            <v>13166.666666666666</v>
          </cell>
        </row>
        <row r="4">
          <cell r="G4">
            <v>2083.3333333333335</v>
          </cell>
        </row>
        <row r="24">
          <cell r="G24">
            <v>1139228.0833333333</v>
          </cell>
        </row>
        <row r="25">
          <cell r="G25">
            <v>2336759.3333333335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B1:G20"/>
  <sheetViews>
    <sheetView showGridLines="0" tabSelected="1" zoomScaleNormal="100" workbookViewId="0">
      <selection activeCell="C26" sqref="C26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2" t="s">
        <v>0</v>
      </c>
      <c r="C2" s="593"/>
      <c r="D2" s="593"/>
      <c r="E2" s="593"/>
      <c r="F2" s="593"/>
    </row>
    <row r="3" spans="2:6" ht="26.25" customHeight="1" thickTop="1" thickBot="1" x14ac:dyDescent="0.3">
      <c r="B3" s="594" t="s">
        <v>374</v>
      </c>
      <c r="C3" s="595"/>
      <c r="D3" s="595"/>
      <c r="E3" s="595"/>
      <c r="F3" s="595"/>
    </row>
    <row r="4" spans="2:6" ht="26.25" customHeight="1" thickTop="1" thickBot="1" x14ac:dyDescent="0.3">
      <c r="B4" s="596" t="s">
        <v>373</v>
      </c>
      <c r="C4" s="597"/>
      <c r="D4" s="597"/>
      <c r="E4" s="597"/>
      <c r="F4" s="597"/>
    </row>
    <row r="5" spans="2:6" ht="26.25" customHeight="1" thickTop="1" thickBot="1" x14ac:dyDescent="0.3">
      <c r="B5" s="594" t="s">
        <v>366</v>
      </c>
      <c r="C5" s="595"/>
      <c r="D5" s="595"/>
      <c r="E5" s="595"/>
      <c r="F5" s="595"/>
    </row>
    <row r="6" spans="2:6" s="1" customFormat="1" ht="27" customHeight="1" thickTop="1" thickBot="1" x14ac:dyDescent="0.3">
      <c r="B6" s="585" t="s">
        <v>263</v>
      </c>
      <c r="C6" s="585" t="s">
        <v>194</v>
      </c>
      <c r="D6" s="585" t="s">
        <v>375</v>
      </c>
      <c r="E6" s="586" t="s">
        <v>381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162774</v>
      </c>
      <c r="E7" s="576">
        <f>E8</f>
        <v>53925</v>
      </c>
      <c r="F7" s="577">
        <f t="shared" ref="F7:F9" si="0">E7/D7</f>
        <v>0.33128755206605476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v>53925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44228</v>
      </c>
      <c r="E9" s="576">
        <f>E10</f>
        <v>48774</v>
      </c>
      <c r="F9" s="577">
        <f t="shared" si="0"/>
        <v>1.1027855657049832</v>
      </c>
    </row>
    <row r="10" spans="2:6" s="572" customFormat="1" ht="21.75" customHeight="1" thickTop="1" thickBot="1" x14ac:dyDescent="0.3">
      <c r="B10" s="578"/>
      <c r="C10" s="582" t="s">
        <v>387</v>
      </c>
      <c r="D10" s="579"/>
      <c r="E10" s="579">
        <v>48774</v>
      </c>
      <c r="F10" s="580"/>
    </row>
    <row r="11" spans="2:6" s="572" customFormat="1" ht="21.75" customHeight="1" thickTop="1" thickBot="1" x14ac:dyDescent="0.3">
      <c r="B11" s="574">
        <v>2205050300</v>
      </c>
      <c r="C11" s="575" t="s">
        <v>96</v>
      </c>
      <c r="D11" s="576">
        <v>18545</v>
      </c>
      <c r="E11" s="576">
        <f>E12</f>
        <v>6000</v>
      </c>
      <c r="F11" s="591">
        <f>E11/D11</f>
        <v>0.32353734160150982</v>
      </c>
    </row>
    <row r="12" spans="2:6" s="572" customFormat="1" ht="21.75" customHeight="1" thickTop="1" thickBot="1" x14ac:dyDescent="0.3">
      <c r="B12" s="578"/>
      <c r="C12" s="582" t="s">
        <v>388</v>
      </c>
      <c r="D12" s="579"/>
      <c r="E12" s="579">
        <v>6000</v>
      </c>
      <c r="F12" s="580"/>
    </row>
    <row r="13" spans="2:6" s="572" customFormat="1" ht="21.75" customHeight="1" thickTop="1" thickBot="1" x14ac:dyDescent="0.3">
      <c r="B13" s="574">
        <v>2205050400</v>
      </c>
      <c r="C13" s="575" t="s">
        <v>95</v>
      </c>
      <c r="D13" s="576">
        <v>52650</v>
      </c>
      <c r="E13" s="576">
        <f>E14</f>
        <v>37200</v>
      </c>
      <c r="F13" s="577">
        <f t="shared" ref="F13" si="1">E13/D13</f>
        <v>0.70655270655270652</v>
      </c>
    </row>
    <row r="14" spans="2:6" s="572" customFormat="1" ht="21.75" customHeight="1" thickTop="1" thickBot="1" x14ac:dyDescent="0.3">
      <c r="B14" s="578"/>
      <c r="C14" s="582" t="s">
        <v>391</v>
      </c>
      <c r="D14" s="589"/>
      <c r="E14" s="579">
        <v>37200</v>
      </c>
      <c r="F14" s="590"/>
    </row>
    <row r="15" spans="2:6" s="572" customFormat="1" ht="21.75" customHeight="1" thickTop="1" thickBot="1" x14ac:dyDescent="0.3">
      <c r="B15" s="574">
        <v>2205050500</v>
      </c>
      <c r="C15" s="575" t="s">
        <v>94</v>
      </c>
      <c r="D15" s="576">
        <v>0</v>
      </c>
      <c r="E15" s="576"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7"/>
      <c r="E16" s="587"/>
      <c r="F16" s="588"/>
    </row>
    <row r="17" spans="2:7" ht="24.75" customHeight="1" thickTop="1" thickBot="1" x14ac:dyDescent="0.3">
      <c r="B17" s="584"/>
      <c r="C17" s="583" t="s">
        <v>365</v>
      </c>
      <c r="D17" s="29">
        <f>D7+D9+D11+D13+D15</f>
        <v>278197</v>
      </c>
      <c r="E17" s="29">
        <f>E7+E9+E11+E13+E15</f>
        <v>145899</v>
      </c>
      <c r="F17" s="573">
        <f>E17/D17</f>
        <v>0.52444490774523089</v>
      </c>
      <c r="G17" s="572"/>
    </row>
    <row r="18" spans="2:7" ht="18" customHeight="1" thickTop="1" x14ac:dyDescent="0.25">
      <c r="B18" s="1" t="s">
        <v>376</v>
      </c>
    </row>
    <row r="19" spans="2:7" x14ac:dyDescent="0.25">
      <c r="B19" s="1" t="s">
        <v>396</v>
      </c>
    </row>
    <row r="20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B1:G22"/>
  <sheetViews>
    <sheetView showGridLines="0" zoomScaleNormal="100" workbookViewId="0">
      <selection activeCell="B21" sqref="B21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2" t="s">
        <v>0</v>
      </c>
      <c r="C2" s="593"/>
      <c r="D2" s="593"/>
      <c r="E2" s="593"/>
      <c r="F2" s="593"/>
    </row>
    <row r="3" spans="2:6" ht="26.25" customHeight="1" thickTop="1" thickBot="1" x14ac:dyDescent="0.3">
      <c r="B3" s="594" t="s">
        <v>367</v>
      </c>
      <c r="C3" s="595"/>
      <c r="D3" s="595"/>
      <c r="E3" s="595"/>
      <c r="F3" s="595"/>
    </row>
    <row r="4" spans="2:6" ht="26.25" customHeight="1" thickTop="1" thickBot="1" x14ac:dyDescent="0.3">
      <c r="B4" s="596" t="s">
        <v>377</v>
      </c>
      <c r="C4" s="597"/>
      <c r="D4" s="597"/>
      <c r="E4" s="597"/>
      <c r="F4" s="597"/>
    </row>
    <row r="5" spans="2:6" ht="26.25" customHeight="1" thickTop="1" thickBot="1" x14ac:dyDescent="0.3">
      <c r="B5" s="594" t="s">
        <v>366</v>
      </c>
      <c r="C5" s="595"/>
      <c r="D5" s="595"/>
      <c r="E5" s="595"/>
      <c r="F5" s="595"/>
    </row>
    <row r="6" spans="2:6" s="1" customFormat="1" ht="27" customHeight="1" thickTop="1" thickBot="1" x14ac:dyDescent="0.3">
      <c r="B6" s="585" t="s">
        <v>263</v>
      </c>
      <c r="C6" s="585" t="s">
        <v>194</v>
      </c>
      <c r="D6" s="585" t="s">
        <v>382</v>
      </c>
      <c r="E6" s="586" t="s">
        <v>383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48000</v>
      </c>
      <c r="E7" s="576">
        <f>E8</f>
        <v>49767</v>
      </c>
      <c r="F7" s="577">
        <f t="shared" ref="F7:F9" si="0">E7/D7</f>
        <v>1.0368124999999999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v>49767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47698</v>
      </c>
      <c r="E9" s="576">
        <f>E10+E11+E12</f>
        <v>124490</v>
      </c>
      <c r="F9" s="577">
        <f t="shared" si="0"/>
        <v>2.6099626818734536</v>
      </c>
    </row>
    <row r="10" spans="2:6" s="572" customFormat="1" ht="27.75" customHeight="1" thickTop="1" thickBot="1" x14ac:dyDescent="0.3">
      <c r="B10" s="578"/>
      <c r="C10" s="582" t="s">
        <v>390</v>
      </c>
      <c r="D10" s="579"/>
      <c r="E10" s="579">
        <v>72000</v>
      </c>
      <c r="F10" s="580"/>
    </row>
    <row r="11" spans="2:6" s="572" customFormat="1" ht="27.75" customHeight="1" thickTop="1" thickBot="1" x14ac:dyDescent="0.3">
      <c r="B11" s="578"/>
      <c r="C11" s="582" t="s">
        <v>392</v>
      </c>
      <c r="D11" s="579"/>
      <c r="E11" s="579">
        <v>50000</v>
      </c>
      <c r="F11" s="580"/>
    </row>
    <row r="12" spans="2:6" s="572" customFormat="1" ht="21.75" customHeight="1" thickTop="1" thickBot="1" x14ac:dyDescent="0.3">
      <c r="B12" s="578"/>
      <c r="C12" s="582" t="s">
        <v>389</v>
      </c>
      <c r="D12" s="579"/>
      <c r="E12" s="579">
        <v>2490</v>
      </c>
      <c r="F12" s="580"/>
    </row>
    <row r="13" spans="2:6" s="572" customFormat="1" ht="21.75" customHeight="1" thickTop="1" thickBot="1" x14ac:dyDescent="0.3">
      <c r="B13" s="574">
        <v>2205050300</v>
      </c>
      <c r="C13" s="575" t="s">
        <v>96</v>
      </c>
      <c r="D13" s="576">
        <v>18012</v>
      </c>
      <c r="E13" s="576">
        <f>E14</f>
        <v>0</v>
      </c>
      <c r="F13" s="591" t="s">
        <v>1</v>
      </c>
    </row>
    <row r="14" spans="2:6" s="572" customFormat="1" ht="21.75" customHeight="1" thickTop="1" thickBot="1" x14ac:dyDescent="0.3">
      <c r="B14" s="578"/>
      <c r="C14" s="582"/>
      <c r="D14" s="579"/>
      <c r="E14" s="579">
        <v>0</v>
      </c>
      <c r="F14" s="580"/>
    </row>
    <row r="15" spans="2:6" s="572" customFormat="1" ht="21.75" customHeight="1" thickTop="1" thickBot="1" x14ac:dyDescent="0.3">
      <c r="B15" s="574">
        <v>2205050400</v>
      </c>
      <c r="C15" s="575" t="s">
        <v>95</v>
      </c>
      <c r="D15" s="576">
        <v>0</v>
      </c>
      <c r="E15" s="576">
        <f>E16</f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9"/>
      <c r="E16" s="579">
        <v>0</v>
      </c>
      <c r="F16" s="590"/>
    </row>
    <row r="17" spans="2:7" s="572" customFormat="1" ht="21.75" customHeight="1" thickTop="1" thickBot="1" x14ac:dyDescent="0.3">
      <c r="B17" s="574">
        <v>2205050500</v>
      </c>
      <c r="C17" s="575" t="s">
        <v>94</v>
      </c>
      <c r="D17" s="576">
        <v>0</v>
      </c>
      <c r="E17" s="576">
        <v>0</v>
      </c>
      <c r="F17" s="577" t="s">
        <v>1</v>
      </c>
    </row>
    <row r="18" spans="2:7" s="572" customFormat="1" ht="21.75" customHeight="1" thickTop="1" thickBot="1" x14ac:dyDescent="0.3">
      <c r="B18" s="578"/>
      <c r="C18" s="582"/>
      <c r="D18" s="587"/>
      <c r="E18" s="587"/>
      <c r="F18" s="588"/>
    </row>
    <row r="19" spans="2:7" ht="24.75" customHeight="1" thickTop="1" thickBot="1" x14ac:dyDescent="0.3">
      <c r="B19" s="584"/>
      <c r="C19" s="583" t="s">
        <v>365</v>
      </c>
      <c r="D19" s="29">
        <f>D7+D9+D13+D15+D17</f>
        <v>113710</v>
      </c>
      <c r="E19" s="29">
        <f>E7+E9+E13+E15+E17</f>
        <v>174257</v>
      </c>
      <c r="F19" s="573">
        <f>E19/D19</f>
        <v>1.5324685603728785</v>
      </c>
      <c r="G19" s="572"/>
    </row>
    <row r="20" spans="2:7" ht="18" customHeight="1" thickTop="1" x14ac:dyDescent="0.25">
      <c r="B20" s="1" t="s">
        <v>376</v>
      </c>
    </row>
    <row r="21" spans="2:7" x14ac:dyDescent="0.25">
      <c r="B21" s="1" t="s">
        <v>396</v>
      </c>
    </row>
    <row r="22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B1:G20"/>
  <sheetViews>
    <sheetView showGridLines="0" zoomScaleNormal="100" workbookViewId="0">
      <selection activeCell="B19" sqref="B19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2" t="s">
        <v>0</v>
      </c>
      <c r="C2" s="593"/>
      <c r="D2" s="593"/>
      <c r="E2" s="593"/>
      <c r="F2" s="593"/>
    </row>
    <row r="3" spans="2:6" ht="26.25" customHeight="1" thickTop="1" thickBot="1" x14ac:dyDescent="0.3">
      <c r="B3" s="594" t="s">
        <v>367</v>
      </c>
      <c r="C3" s="595"/>
      <c r="D3" s="595"/>
      <c r="E3" s="595"/>
      <c r="F3" s="595"/>
    </row>
    <row r="4" spans="2:6" ht="26.25" customHeight="1" thickTop="1" thickBot="1" x14ac:dyDescent="0.3">
      <c r="B4" s="596" t="s">
        <v>378</v>
      </c>
      <c r="C4" s="597"/>
      <c r="D4" s="597"/>
      <c r="E4" s="597"/>
      <c r="F4" s="597"/>
    </row>
    <row r="5" spans="2:6" ht="26.25" customHeight="1" thickTop="1" thickBot="1" x14ac:dyDescent="0.3">
      <c r="B5" s="594" t="s">
        <v>366</v>
      </c>
      <c r="C5" s="595"/>
      <c r="D5" s="595"/>
      <c r="E5" s="595"/>
      <c r="F5" s="595"/>
    </row>
    <row r="6" spans="2:6" s="1" customFormat="1" ht="27" customHeight="1" thickTop="1" thickBot="1" x14ac:dyDescent="0.3">
      <c r="B6" s="585" t="s">
        <v>263</v>
      </c>
      <c r="C6" s="585" t="s">
        <v>194</v>
      </c>
      <c r="D6" s="585" t="s">
        <v>384</v>
      </c>
      <c r="E6" s="586" t="s">
        <v>385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90741</v>
      </c>
      <c r="E7" s="576">
        <f>E8</f>
        <v>101596</v>
      </c>
      <c r="F7" s="577">
        <f t="shared" ref="F7" si="0">E7/D7</f>
        <v>1.119626188823134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v>101596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120000</v>
      </c>
      <c r="E9" s="576">
        <f>E10</f>
        <v>990.84</v>
      </c>
      <c r="F9" s="577" t="s">
        <v>1</v>
      </c>
    </row>
    <row r="10" spans="2:6" s="572" customFormat="1" ht="21.75" customHeight="1" thickTop="1" thickBot="1" x14ac:dyDescent="0.3">
      <c r="B10" s="578"/>
      <c r="C10" s="582" t="s">
        <v>394</v>
      </c>
      <c r="D10" s="579"/>
      <c r="E10" s="579">
        <v>990.84</v>
      </c>
      <c r="F10" s="580"/>
    </row>
    <row r="11" spans="2:6" s="572" customFormat="1" ht="21.75" customHeight="1" thickTop="1" thickBot="1" x14ac:dyDescent="0.3">
      <c r="B11" s="574">
        <v>2205050300</v>
      </c>
      <c r="C11" s="575" t="s">
        <v>96</v>
      </c>
      <c r="D11" s="576">
        <v>52000</v>
      </c>
      <c r="E11" s="576">
        <f>E12</f>
        <v>3930.92</v>
      </c>
      <c r="F11" s="591">
        <f>E11/D11</f>
        <v>7.5594615384615385E-2</v>
      </c>
    </row>
    <row r="12" spans="2:6" s="572" customFormat="1" ht="21.75" customHeight="1" thickTop="1" thickBot="1" x14ac:dyDescent="0.3">
      <c r="B12" s="578"/>
      <c r="C12" s="582" t="s">
        <v>393</v>
      </c>
      <c r="D12" s="579"/>
      <c r="E12" s="579">
        <v>3930.92</v>
      </c>
      <c r="F12" s="580"/>
    </row>
    <row r="13" spans="2:6" s="572" customFormat="1" ht="21.75" customHeight="1" thickTop="1" thickBot="1" x14ac:dyDescent="0.3">
      <c r="B13" s="574">
        <v>2205050400</v>
      </c>
      <c r="C13" s="575" t="s">
        <v>95</v>
      </c>
      <c r="D13" s="576">
        <v>20000</v>
      </c>
      <c r="E13" s="576">
        <f>E14</f>
        <v>0</v>
      </c>
      <c r="F13" s="577">
        <f t="shared" ref="F13" si="1">E13/D13</f>
        <v>0</v>
      </c>
    </row>
    <row r="14" spans="2:6" s="572" customFormat="1" ht="21.75" customHeight="1" thickTop="1" thickBot="1" x14ac:dyDescent="0.3">
      <c r="B14" s="578"/>
      <c r="C14" s="582"/>
      <c r="D14" s="589"/>
      <c r="E14" s="579">
        <v>0</v>
      </c>
      <c r="F14" s="590"/>
    </row>
    <row r="15" spans="2:6" s="572" customFormat="1" ht="21.75" customHeight="1" thickTop="1" thickBot="1" x14ac:dyDescent="0.3">
      <c r="B15" s="574">
        <v>2205050500</v>
      </c>
      <c r="C15" s="575" t="s">
        <v>94</v>
      </c>
      <c r="D15" s="576">
        <v>0</v>
      </c>
      <c r="E15" s="576"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7"/>
      <c r="E16" s="587"/>
      <c r="F16" s="588"/>
    </row>
    <row r="17" spans="2:7" ht="24.75" customHeight="1" thickTop="1" thickBot="1" x14ac:dyDescent="0.3">
      <c r="B17" s="584"/>
      <c r="C17" s="583" t="s">
        <v>365</v>
      </c>
      <c r="D17" s="29">
        <f>D7+D9+D11+D13+D15</f>
        <v>282741</v>
      </c>
      <c r="E17" s="29">
        <f>E7+E9+E11+E13+E15</f>
        <v>106517.75999999999</v>
      </c>
      <c r="F17" s="573">
        <f>E17/D17</f>
        <v>0.37673262809426294</v>
      </c>
      <c r="G17" s="572"/>
    </row>
    <row r="18" spans="2:7" ht="18" customHeight="1" thickTop="1" x14ac:dyDescent="0.25">
      <c r="B18" s="1" t="s">
        <v>376</v>
      </c>
    </row>
    <row r="19" spans="2:7" x14ac:dyDescent="0.25">
      <c r="B19" s="1" t="s">
        <v>396</v>
      </c>
    </row>
    <row r="20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B1:G20"/>
  <sheetViews>
    <sheetView showGridLines="0" zoomScaleNormal="100" workbookViewId="0">
      <selection activeCell="B19" sqref="B19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2" t="s">
        <v>0</v>
      </c>
      <c r="C2" s="593"/>
      <c r="D2" s="593"/>
      <c r="E2" s="593"/>
      <c r="F2" s="593"/>
    </row>
    <row r="3" spans="2:6" ht="26.25" customHeight="1" thickTop="1" thickBot="1" x14ac:dyDescent="0.3">
      <c r="B3" s="594" t="s">
        <v>367</v>
      </c>
      <c r="C3" s="595"/>
      <c r="D3" s="595"/>
      <c r="E3" s="595"/>
      <c r="F3" s="595"/>
    </row>
    <row r="4" spans="2:6" ht="26.25" customHeight="1" thickTop="1" thickBot="1" x14ac:dyDescent="0.3">
      <c r="B4" s="596" t="s">
        <v>380</v>
      </c>
      <c r="C4" s="597"/>
      <c r="D4" s="597"/>
      <c r="E4" s="597"/>
      <c r="F4" s="597"/>
    </row>
    <row r="5" spans="2:6" ht="26.25" customHeight="1" thickTop="1" thickBot="1" x14ac:dyDescent="0.3">
      <c r="B5" s="594" t="s">
        <v>366</v>
      </c>
      <c r="C5" s="595"/>
      <c r="D5" s="595"/>
      <c r="E5" s="595"/>
      <c r="F5" s="595"/>
    </row>
    <row r="6" spans="2:6" s="1" customFormat="1" ht="27" customHeight="1" thickTop="1" thickBot="1" x14ac:dyDescent="0.3">
      <c r="B6" s="585" t="s">
        <v>263</v>
      </c>
      <c r="C6" s="585" t="s">
        <v>194</v>
      </c>
      <c r="D6" s="585" t="s">
        <v>368</v>
      </c>
      <c r="E6" s="586" t="s">
        <v>372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97105</v>
      </c>
      <c r="E7" s="576">
        <f>E8</f>
        <v>115249</v>
      </c>
      <c r="F7" s="577">
        <f t="shared" ref="F7" si="0">E7/D7</f>
        <v>1.186849286854436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v>115249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0</v>
      </c>
      <c r="E9" s="576">
        <f>E10</f>
        <v>0</v>
      </c>
      <c r="F9" s="577" t="s">
        <v>1</v>
      </c>
    </row>
    <row r="10" spans="2:6" s="572" customFormat="1" ht="21.75" customHeight="1" thickTop="1" thickBot="1" x14ac:dyDescent="0.3">
      <c r="B10" s="578"/>
      <c r="C10" s="582"/>
      <c r="D10" s="579"/>
      <c r="E10" s="579">
        <v>0</v>
      </c>
      <c r="F10" s="580"/>
    </row>
    <row r="11" spans="2:6" s="572" customFormat="1" ht="21.75" customHeight="1" thickTop="1" thickBot="1" x14ac:dyDescent="0.3">
      <c r="B11" s="574">
        <v>2205050300</v>
      </c>
      <c r="C11" s="575" t="s">
        <v>96</v>
      </c>
      <c r="D11" s="576">
        <v>50000</v>
      </c>
      <c r="E11" s="576">
        <f>E12</f>
        <v>49009</v>
      </c>
      <c r="F11" s="591">
        <f>E11/D11</f>
        <v>0.98018000000000005</v>
      </c>
    </row>
    <row r="12" spans="2:6" s="572" customFormat="1" ht="21.75" customHeight="1" thickTop="1" thickBot="1" x14ac:dyDescent="0.3">
      <c r="B12" s="578"/>
      <c r="C12" s="582" t="s">
        <v>370</v>
      </c>
      <c r="D12" s="579"/>
      <c r="E12" s="579">
        <v>49009</v>
      </c>
      <c r="F12" s="580"/>
    </row>
    <row r="13" spans="2:6" s="572" customFormat="1" ht="21.75" customHeight="1" thickTop="1" thickBot="1" x14ac:dyDescent="0.3">
      <c r="B13" s="574">
        <v>2205050400</v>
      </c>
      <c r="C13" s="575" t="s">
        <v>95</v>
      </c>
      <c r="D13" s="576">
        <v>536297</v>
      </c>
      <c r="E13" s="576">
        <f>E14</f>
        <v>150000</v>
      </c>
      <c r="F13" s="577">
        <f t="shared" ref="F13" si="1">E13/D13</f>
        <v>0.27969576559257275</v>
      </c>
    </row>
    <row r="14" spans="2:6" s="572" customFormat="1" ht="21.75" customHeight="1" thickTop="1" thickBot="1" x14ac:dyDescent="0.3">
      <c r="B14" s="578"/>
      <c r="C14" s="582" t="s">
        <v>371</v>
      </c>
      <c r="D14" s="589"/>
      <c r="E14" s="579">
        <v>150000</v>
      </c>
      <c r="F14" s="590"/>
    </row>
    <row r="15" spans="2:6" s="572" customFormat="1" ht="21.75" customHeight="1" thickTop="1" thickBot="1" x14ac:dyDescent="0.3">
      <c r="B15" s="574">
        <v>2205050500</v>
      </c>
      <c r="C15" s="575" t="s">
        <v>94</v>
      </c>
      <c r="D15" s="576">
        <v>0</v>
      </c>
      <c r="E15" s="576"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7"/>
      <c r="E16" s="587"/>
      <c r="F16" s="588"/>
    </row>
    <row r="17" spans="2:7" ht="24.75" customHeight="1" thickTop="1" thickBot="1" x14ac:dyDescent="0.3">
      <c r="B17" s="584"/>
      <c r="C17" s="583" t="s">
        <v>365</v>
      </c>
      <c r="D17" s="29">
        <f>D7+D9+D11+D13+D15</f>
        <v>683402</v>
      </c>
      <c r="E17" s="29">
        <f>E7+E9+E11+E13+E15</f>
        <v>314258</v>
      </c>
      <c r="F17" s="573">
        <f>E17/D17</f>
        <v>0.4598435474288925</v>
      </c>
      <c r="G17" s="572"/>
    </row>
    <row r="18" spans="2:7" ht="18" customHeight="1" thickTop="1" x14ac:dyDescent="0.25">
      <c r="B18" s="1" t="s">
        <v>376</v>
      </c>
    </row>
    <row r="19" spans="2:7" x14ac:dyDescent="0.25">
      <c r="B19" s="1" t="s">
        <v>396</v>
      </c>
    </row>
    <row r="20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B1:G20"/>
  <sheetViews>
    <sheetView showGridLines="0" zoomScaleNormal="100" workbookViewId="0">
      <selection activeCell="B19" sqref="B19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2" t="s">
        <v>0</v>
      </c>
      <c r="C2" s="593"/>
      <c r="D2" s="593"/>
      <c r="E2" s="593"/>
      <c r="F2" s="593"/>
    </row>
    <row r="3" spans="2:6" ht="26.25" customHeight="1" thickTop="1" thickBot="1" x14ac:dyDescent="0.3">
      <c r="B3" s="594" t="s">
        <v>367</v>
      </c>
      <c r="C3" s="595"/>
      <c r="D3" s="595"/>
      <c r="E3" s="595"/>
      <c r="F3" s="595"/>
    </row>
    <row r="4" spans="2:6" ht="26.25" customHeight="1" thickTop="1" thickBot="1" x14ac:dyDescent="0.3">
      <c r="B4" s="596" t="s">
        <v>379</v>
      </c>
      <c r="C4" s="597"/>
      <c r="D4" s="597"/>
      <c r="E4" s="597"/>
      <c r="F4" s="597"/>
    </row>
    <row r="5" spans="2:6" ht="26.25" customHeight="1" thickTop="1" thickBot="1" x14ac:dyDescent="0.3">
      <c r="B5" s="594" t="s">
        <v>366</v>
      </c>
      <c r="C5" s="595"/>
      <c r="D5" s="595"/>
      <c r="E5" s="595"/>
      <c r="F5" s="595"/>
    </row>
    <row r="6" spans="2:6" s="1" customFormat="1" ht="39.75" customHeight="1" thickTop="1" thickBot="1" x14ac:dyDescent="0.3">
      <c r="B6" s="585" t="s">
        <v>263</v>
      </c>
      <c r="C6" s="585" t="s">
        <v>194</v>
      </c>
      <c r="D6" s="585" t="s">
        <v>386</v>
      </c>
      <c r="E6" s="646" t="s">
        <v>395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138176</v>
      </c>
      <c r="E7" s="576">
        <f>E8</f>
        <v>29804</v>
      </c>
      <c r="F7" s="577">
        <f t="shared" ref="F7" si="0">E7/D7</f>
        <v>0.21569592403890689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v>29804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40000</v>
      </c>
      <c r="E9" s="576">
        <f>E10</f>
        <v>0</v>
      </c>
      <c r="F9" s="577" t="s">
        <v>1</v>
      </c>
    </row>
    <row r="10" spans="2:6" s="572" customFormat="1" ht="21.75" customHeight="1" thickTop="1" thickBot="1" x14ac:dyDescent="0.3">
      <c r="B10" s="578"/>
      <c r="C10" s="582"/>
      <c r="D10" s="579"/>
      <c r="E10" s="579"/>
      <c r="F10" s="580"/>
    </row>
    <row r="11" spans="2:6" s="572" customFormat="1" ht="21.75" customHeight="1" thickTop="1" thickBot="1" x14ac:dyDescent="0.3">
      <c r="B11" s="574">
        <v>2205050300</v>
      </c>
      <c r="C11" s="575" t="s">
        <v>96</v>
      </c>
      <c r="D11" s="576">
        <v>260000</v>
      </c>
      <c r="E11" s="576">
        <f>E12</f>
        <v>0</v>
      </c>
      <c r="F11" s="591" t="s">
        <v>1</v>
      </c>
    </row>
    <row r="12" spans="2:6" s="572" customFormat="1" ht="21.75" customHeight="1" thickTop="1" thickBot="1" x14ac:dyDescent="0.3">
      <c r="B12" s="578"/>
      <c r="C12" s="582"/>
      <c r="D12" s="579"/>
      <c r="E12" s="579">
        <v>0</v>
      </c>
      <c r="F12" s="580"/>
    </row>
    <row r="13" spans="2:6" s="572" customFormat="1" ht="21.75" customHeight="1" thickTop="1" thickBot="1" x14ac:dyDescent="0.3">
      <c r="B13" s="574">
        <v>2205050400</v>
      </c>
      <c r="C13" s="575" t="s">
        <v>95</v>
      </c>
      <c r="D13" s="576">
        <v>130380</v>
      </c>
      <c r="E13" s="576">
        <f>E14</f>
        <v>0</v>
      </c>
      <c r="F13" s="577" t="s">
        <v>1</v>
      </c>
    </row>
    <row r="14" spans="2:6" s="572" customFormat="1" ht="21.75" customHeight="1" thickTop="1" thickBot="1" x14ac:dyDescent="0.3">
      <c r="B14" s="578"/>
      <c r="C14" s="582"/>
      <c r="D14" s="589"/>
      <c r="E14" s="579">
        <v>0</v>
      </c>
      <c r="F14" s="590"/>
    </row>
    <row r="15" spans="2:6" s="572" customFormat="1" ht="21.75" customHeight="1" thickTop="1" thickBot="1" x14ac:dyDescent="0.3">
      <c r="B15" s="574">
        <v>2205050500</v>
      </c>
      <c r="C15" s="575" t="s">
        <v>94</v>
      </c>
      <c r="D15" s="576">
        <v>0</v>
      </c>
      <c r="E15" s="576"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7"/>
      <c r="E16" s="587"/>
      <c r="F16" s="588"/>
    </row>
    <row r="17" spans="2:7" ht="24.75" customHeight="1" thickTop="1" thickBot="1" x14ac:dyDescent="0.3">
      <c r="B17" s="584"/>
      <c r="C17" s="583" t="s">
        <v>365</v>
      </c>
      <c r="D17" s="29">
        <f>D7+D9+D11+D13+D15</f>
        <v>568556</v>
      </c>
      <c r="E17" s="29">
        <f>E7+E9+E11+E13+E15</f>
        <v>29804</v>
      </c>
      <c r="F17" s="573">
        <f>E17/D17</f>
        <v>5.2420517943702997E-2</v>
      </c>
      <c r="G17" s="572"/>
    </row>
    <row r="18" spans="2:7" ht="18" customHeight="1" thickTop="1" x14ac:dyDescent="0.25">
      <c r="B18" s="1" t="s">
        <v>376</v>
      </c>
    </row>
    <row r="19" spans="2:7" x14ac:dyDescent="0.25">
      <c r="B19" s="1" t="s">
        <v>396</v>
      </c>
    </row>
    <row r="20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H103"/>
  <sheetViews>
    <sheetView showGridLines="0" topLeftCell="A25" zoomScale="90" zoomScaleNormal="90" workbookViewId="0">
      <selection activeCell="I68" sqref="I68"/>
    </sheetView>
  </sheetViews>
  <sheetFormatPr defaultRowHeight="15" x14ac:dyDescent="0.25"/>
  <cols>
    <col min="1" max="1" width="2.140625" customWidth="1"/>
    <col min="2" max="2" width="16.28515625" style="1" customWidth="1"/>
    <col min="3" max="3" width="149.85546875" customWidth="1"/>
    <col min="4" max="4" width="23.42578125" bestFit="1" customWidth="1"/>
    <col min="5" max="5" width="27.42578125" customWidth="1"/>
    <col min="6" max="6" width="16.140625" customWidth="1"/>
  </cols>
  <sheetData>
    <row r="1" spans="2:8" ht="15.75" thickBot="1" x14ac:dyDescent="0.3"/>
    <row r="2" spans="2:8" ht="28.5" customHeight="1" thickTop="1" thickBot="1" x14ac:dyDescent="0.3">
      <c r="B2" s="600" t="s">
        <v>0</v>
      </c>
      <c r="C2" s="601"/>
      <c r="D2" s="601"/>
      <c r="E2" s="601"/>
      <c r="F2" s="601"/>
    </row>
    <row r="3" spans="2:8" ht="25.5" customHeight="1" thickTop="1" thickBot="1" x14ac:dyDescent="0.3">
      <c r="B3" s="602" t="s">
        <v>339</v>
      </c>
      <c r="C3" s="603"/>
      <c r="D3" s="603"/>
      <c r="E3" s="603"/>
      <c r="F3" s="603"/>
    </row>
    <row r="4" spans="2:8" ht="25.5" customHeight="1" thickTop="1" thickBot="1" x14ac:dyDescent="0.3">
      <c r="B4" s="604" t="s">
        <v>363</v>
      </c>
      <c r="C4" s="605"/>
      <c r="D4" s="605"/>
      <c r="E4" s="605"/>
      <c r="F4" s="605"/>
    </row>
    <row r="5" spans="2:8" ht="5.25" customHeight="1" thickTop="1" thickBot="1" x14ac:dyDescent="0.3">
      <c r="B5" s="2"/>
      <c r="C5" s="3"/>
      <c r="D5" s="3"/>
      <c r="E5" s="3"/>
      <c r="F5" s="3"/>
    </row>
    <row r="6" spans="2:8" ht="30.75" customHeight="1" thickTop="1" thickBot="1" x14ac:dyDescent="0.3">
      <c r="B6" s="600" t="s">
        <v>358</v>
      </c>
      <c r="C6" s="601"/>
      <c r="D6" s="601"/>
      <c r="E6" s="601"/>
      <c r="F6" s="601"/>
    </row>
    <row r="7" spans="2:8" s="1" customFormat="1" ht="24" customHeight="1" thickTop="1" thickBot="1" x14ac:dyDescent="0.3">
      <c r="B7" s="557" t="s">
        <v>263</v>
      </c>
      <c r="C7" s="4" t="s">
        <v>194</v>
      </c>
      <c r="D7" s="4" t="s">
        <v>175</v>
      </c>
      <c r="E7" s="558" t="s">
        <v>340</v>
      </c>
      <c r="F7" s="559"/>
    </row>
    <row r="8" spans="2:8" s="1" customFormat="1" ht="21" customHeight="1" thickTop="1" thickBot="1" x14ac:dyDescent="0.3">
      <c r="B8" s="556">
        <v>1100000000</v>
      </c>
      <c r="C8" s="5" t="s">
        <v>327</v>
      </c>
      <c r="D8" s="6"/>
      <c r="E8" s="6"/>
      <c r="F8" s="7" t="e">
        <f>E8/D8</f>
        <v>#DIV/0!</v>
      </c>
    </row>
    <row r="9" spans="2:8" s="1" customFormat="1" ht="21" customHeight="1" thickTop="1" thickBot="1" x14ac:dyDescent="0.3">
      <c r="B9" s="561" t="s">
        <v>337</v>
      </c>
      <c r="C9" s="8" t="s">
        <v>342</v>
      </c>
      <c r="D9" s="9"/>
      <c r="E9" s="9"/>
      <c r="F9" s="10" t="s">
        <v>1</v>
      </c>
    </row>
    <row r="10" spans="2:8" s="25" customFormat="1" ht="21" customHeight="1" thickTop="1" thickBot="1" x14ac:dyDescent="0.3">
      <c r="B10" s="562" t="s">
        <v>338</v>
      </c>
      <c r="C10" s="571" t="s">
        <v>362</v>
      </c>
      <c r="D10" s="569"/>
      <c r="E10" s="569"/>
      <c r="F10" s="570" t="s">
        <v>1</v>
      </c>
    </row>
    <row r="11" spans="2:8" s="1" customFormat="1" ht="6.75" customHeight="1" thickTop="1" thickBot="1" x14ac:dyDescent="0.3">
      <c r="B11" s="13"/>
      <c r="C11" s="14"/>
      <c r="D11" s="15"/>
      <c r="E11" s="15"/>
      <c r="F11" s="16"/>
      <c r="H11" s="17"/>
    </row>
    <row r="12" spans="2:8" s="1" customFormat="1" ht="21" customHeight="1" thickTop="1" thickBot="1" x14ac:dyDescent="0.3">
      <c r="B12" s="556">
        <v>1200000000</v>
      </c>
      <c r="C12" s="5" t="s">
        <v>290</v>
      </c>
      <c r="D12" s="6"/>
      <c r="E12" s="6"/>
      <c r="F12" s="7" t="e">
        <f>E12/D12</f>
        <v>#DIV/0!</v>
      </c>
    </row>
    <row r="13" spans="2:8" s="1" customFormat="1" ht="21" customHeight="1" thickTop="1" thickBot="1" x14ac:dyDescent="0.3">
      <c r="B13" s="561">
        <v>1200010000</v>
      </c>
      <c r="C13" s="560" t="s">
        <v>344</v>
      </c>
      <c r="D13" s="6"/>
      <c r="E13" s="6"/>
      <c r="F13" s="7"/>
    </row>
    <row r="14" spans="2:8" s="25" customFormat="1" ht="20.25" customHeight="1" thickTop="1" thickBot="1" x14ac:dyDescent="0.3">
      <c r="B14" s="562">
        <v>1200010100</v>
      </c>
      <c r="C14" s="563" t="s">
        <v>361</v>
      </c>
      <c r="D14" s="569"/>
      <c r="E14" s="569"/>
      <c r="F14" s="570" t="s">
        <v>1</v>
      </c>
    </row>
    <row r="15" spans="2:8" s="1" customFormat="1" ht="21" customHeight="1" thickTop="1" thickBot="1" x14ac:dyDescent="0.3">
      <c r="B15" s="561">
        <v>1200030100</v>
      </c>
      <c r="C15" s="560" t="s">
        <v>345</v>
      </c>
      <c r="D15" s="6"/>
      <c r="E15" s="6"/>
      <c r="F15" s="7" t="e">
        <f>E15/D15</f>
        <v>#DIV/0!</v>
      </c>
    </row>
    <row r="16" spans="2:8" s="1" customFormat="1" ht="22.5" customHeight="1" thickTop="1" thickBot="1" x14ac:dyDescent="0.3">
      <c r="B16" s="561">
        <v>1200030100</v>
      </c>
      <c r="C16" s="560" t="s">
        <v>346</v>
      </c>
      <c r="D16" s="11"/>
      <c r="E16" s="11"/>
      <c r="F16" s="10" t="s">
        <v>1</v>
      </c>
    </row>
    <row r="17" spans="2:8" s="1" customFormat="1" ht="6.75" customHeight="1" thickTop="1" thickBot="1" x14ac:dyDescent="0.3">
      <c r="B17" s="13"/>
      <c r="C17" s="14"/>
      <c r="D17" s="15"/>
      <c r="E17" s="15"/>
      <c r="F17" s="16"/>
      <c r="H17" s="17"/>
    </row>
    <row r="18" spans="2:8" s="1" customFormat="1" ht="21" customHeight="1" thickTop="1" thickBot="1" x14ac:dyDescent="0.3">
      <c r="B18" s="556">
        <v>1200100000</v>
      </c>
      <c r="C18" s="5" t="s">
        <v>279</v>
      </c>
      <c r="D18" s="6"/>
      <c r="E18" s="6"/>
      <c r="F18" s="7" t="e">
        <f>E18/D18</f>
        <v>#DIV/0!</v>
      </c>
    </row>
    <row r="19" spans="2:8" s="1" customFormat="1" ht="21" customHeight="1" thickTop="1" thickBot="1" x14ac:dyDescent="0.3">
      <c r="B19" s="561">
        <v>1200105000</v>
      </c>
      <c r="C19" s="560" t="s">
        <v>341</v>
      </c>
      <c r="D19" s="6"/>
      <c r="E19" s="6"/>
      <c r="F19" s="7"/>
    </row>
    <row r="20" spans="2:8" s="1" customFormat="1" ht="20.25" customHeight="1" thickTop="1" thickBot="1" x14ac:dyDescent="0.3">
      <c r="B20" s="561">
        <v>1200010100</v>
      </c>
      <c r="C20" s="560" t="s">
        <v>347</v>
      </c>
      <c r="D20" s="11"/>
      <c r="E20" s="11"/>
      <c r="F20" s="10" t="s">
        <v>1</v>
      </c>
    </row>
    <row r="21" spans="2:8" s="1" customFormat="1" ht="21" customHeight="1" thickTop="1" thickBot="1" x14ac:dyDescent="0.3">
      <c r="B21" s="556">
        <v>1290000000</v>
      </c>
      <c r="C21" s="5" t="s">
        <v>271</v>
      </c>
      <c r="D21" s="6"/>
      <c r="E21" s="6"/>
      <c r="F21" s="7" t="e">
        <f>E21/D21</f>
        <v>#DIV/0!</v>
      </c>
    </row>
    <row r="22" spans="2:8" s="1" customFormat="1" ht="5.25" customHeight="1" thickTop="1" thickBot="1" x14ac:dyDescent="0.3">
      <c r="B22" s="13"/>
      <c r="C22" s="14"/>
      <c r="D22" s="15"/>
      <c r="E22" s="15"/>
      <c r="F22" s="16"/>
      <c r="H22" s="17"/>
    </row>
    <row r="23" spans="2:8" s="1" customFormat="1" ht="21" customHeight="1" thickTop="1" thickBot="1" x14ac:dyDescent="0.3">
      <c r="B23" s="556">
        <v>2100000000</v>
      </c>
      <c r="C23" s="5" t="s">
        <v>262</v>
      </c>
      <c r="D23" s="6"/>
      <c r="E23" s="6"/>
      <c r="F23" s="7" t="e">
        <f>E23/D23</f>
        <v>#DIV/0!</v>
      </c>
    </row>
    <row r="24" spans="2:8" s="1" customFormat="1" ht="17.25" customHeight="1" thickTop="1" thickBot="1" x14ac:dyDescent="0.3">
      <c r="B24" s="556">
        <v>2107000000</v>
      </c>
      <c r="C24" s="19" t="s">
        <v>256</v>
      </c>
      <c r="D24" s="11"/>
      <c r="E24" s="11"/>
      <c r="F24" s="7" t="s">
        <v>1</v>
      </c>
    </row>
    <row r="25" spans="2:8" s="25" customFormat="1" ht="6" customHeight="1" thickTop="1" thickBot="1" x14ac:dyDescent="0.3">
      <c r="B25" s="21"/>
      <c r="C25" s="22"/>
      <c r="D25" s="23"/>
      <c r="E25" s="23"/>
      <c r="F25" s="24"/>
    </row>
    <row r="26" spans="2:8" s="1" customFormat="1" ht="21" customHeight="1" thickTop="1" thickBot="1" x14ac:dyDescent="0.3">
      <c r="B26" s="556">
        <v>2000000000</v>
      </c>
      <c r="C26" s="5" t="s">
        <v>173</v>
      </c>
      <c r="D26" s="6"/>
      <c r="E26" s="6"/>
      <c r="F26" s="7" t="e">
        <f>E26/D26</f>
        <v>#DIV/0!</v>
      </c>
    </row>
    <row r="27" spans="2:8" s="1" customFormat="1" ht="2.25" customHeight="1" thickTop="1" thickBot="1" x14ac:dyDescent="0.3">
      <c r="B27" s="556">
        <v>2000000000</v>
      </c>
      <c r="C27" s="5" t="s">
        <v>173</v>
      </c>
      <c r="D27" s="15"/>
      <c r="E27" s="15"/>
      <c r="F27" s="16"/>
    </row>
    <row r="28" spans="2:8" s="1" customFormat="1" ht="18.75" customHeight="1" thickTop="1" thickBot="1" x14ac:dyDescent="0.3">
      <c r="B28" s="561">
        <v>2201000000</v>
      </c>
      <c r="C28" s="560" t="s">
        <v>348</v>
      </c>
      <c r="D28" s="6"/>
      <c r="E28" s="6"/>
      <c r="F28" s="7" t="e">
        <f>E28/D28</f>
        <v>#DIV/0!</v>
      </c>
    </row>
    <row r="29" spans="2:8" s="25" customFormat="1" ht="18.75" customHeight="1" thickTop="1" thickBot="1" x14ac:dyDescent="0.3">
      <c r="B29" s="562">
        <v>2201010000</v>
      </c>
      <c r="C29" s="566" t="s">
        <v>349</v>
      </c>
      <c r="D29" s="564"/>
      <c r="E29" s="564"/>
      <c r="F29" s="565"/>
    </row>
    <row r="30" spans="2:8" s="25" customFormat="1" ht="19.5" customHeight="1" thickTop="1" thickBot="1" x14ac:dyDescent="0.3">
      <c r="B30" s="562">
        <v>2001020000</v>
      </c>
      <c r="C30" s="566" t="s">
        <v>350</v>
      </c>
      <c r="D30" s="567"/>
      <c r="E30" s="567"/>
      <c r="F30" s="568"/>
    </row>
    <row r="31" spans="2:8" s="1" customFormat="1" ht="21" customHeight="1" thickTop="1" thickBot="1" x14ac:dyDescent="0.3">
      <c r="B31" s="561">
        <v>2201030000</v>
      </c>
      <c r="C31" s="560" t="s">
        <v>352</v>
      </c>
      <c r="D31" s="6"/>
      <c r="E31" s="6"/>
      <c r="F31" s="7" t="e">
        <f>E31/D31</f>
        <v>#DIV/0!</v>
      </c>
    </row>
    <row r="32" spans="2:8" s="1" customFormat="1" ht="2.25" customHeight="1" thickTop="1" thickBot="1" x14ac:dyDescent="0.3">
      <c r="B32" s="18"/>
      <c r="C32" s="14"/>
      <c r="D32" s="15"/>
      <c r="E32" s="15"/>
      <c r="F32" s="16"/>
    </row>
    <row r="33" spans="2:6" s="1" customFormat="1" ht="21" customHeight="1" thickTop="1" thickBot="1" x14ac:dyDescent="0.3">
      <c r="B33" s="561">
        <v>2201900000</v>
      </c>
      <c r="C33" s="560" t="s">
        <v>132</v>
      </c>
      <c r="D33" s="6"/>
      <c r="E33" s="6"/>
      <c r="F33" s="7" t="e">
        <f>E33/D33</f>
        <v>#DIV/0!</v>
      </c>
    </row>
    <row r="34" spans="2:6" ht="4.5" customHeight="1" thickTop="1" thickBot="1" x14ac:dyDescent="0.3">
      <c r="B34" s="12"/>
      <c r="C34" s="26"/>
      <c r="D34" s="27"/>
      <c r="E34" s="27"/>
      <c r="F34" s="28"/>
    </row>
    <row r="35" spans="2:6" s="1" customFormat="1" ht="21" customHeight="1" thickTop="1" thickBot="1" x14ac:dyDescent="0.3">
      <c r="B35" s="556">
        <v>2020000000</v>
      </c>
      <c r="C35" s="5" t="s">
        <v>131</v>
      </c>
      <c r="D35" s="6"/>
      <c r="E35" s="6"/>
      <c r="F35" s="7" t="e">
        <f>E35/D35</f>
        <v>#DIV/0!</v>
      </c>
    </row>
    <row r="36" spans="2:6" s="1" customFormat="1" ht="2.25" customHeight="1" thickTop="1" thickBot="1" x14ac:dyDescent="0.3">
      <c r="B36" s="556">
        <v>2000000000</v>
      </c>
      <c r="C36" s="5" t="s">
        <v>173</v>
      </c>
      <c r="D36" s="15"/>
      <c r="E36" s="15"/>
      <c r="F36" s="16"/>
    </row>
    <row r="37" spans="2:6" s="1" customFormat="1" ht="18.75" customHeight="1" thickTop="1" thickBot="1" x14ac:dyDescent="0.3">
      <c r="B37" s="561">
        <v>2201000000</v>
      </c>
      <c r="C37" s="560" t="s">
        <v>353</v>
      </c>
      <c r="D37" s="6"/>
      <c r="E37" s="6"/>
      <c r="F37" s="7" t="e">
        <f>E37/D37</f>
        <v>#DIV/0!</v>
      </c>
    </row>
    <row r="38" spans="2:6" s="1" customFormat="1" ht="21" customHeight="1" thickTop="1" thickBot="1" x14ac:dyDescent="0.3">
      <c r="B38" s="561">
        <v>2201030000</v>
      </c>
      <c r="C38" s="560" t="s">
        <v>354</v>
      </c>
      <c r="D38" s="6"/>
      <c r="E38" s="6"/>
      <c r="F38" s="7" t="e">
        <f>E38/D38</f>
        <v>#DIV/0!</v>
      </c>
    </row>
    <row r="39" spans="2:6" s="1" customFormat="1" ht="21" customHeight="1" thickTop="1" thickBot="1" x14ac:dyDescent="0.3">
      <c r="B39" s="561">
        <v>2201900000</v>
      </c>
      <c r="C39" s="560" t="s">
        <v>356</v>
      </c>
      <c r="D39" s="6"/>
      <c r="E39" s="6"/>
      <c r="F39" s="7" t="e">
        <f>E39/D39</f>
        <v>#DIV/0!</v>
      </c>
    </row>
    <row r="40" spans="2:6" s="1" customFormat="1" ht="2.25" customHeight="1" thickTop="1" thickBot="1" x14ac:dyDescent="0.3">
      <c r="B40" s="18"/>
      <c r="C40" s="14"/>
      <c r="D40" s="15"/>
      <c r="E40" s="15"/>
      <c r="F40" s="16"/>
    </row>
    <row r="41" spans="2:6" s="1" customFormat="1" ht="21" customHeight="1" thickTop="1" thickBot="1" x14ac:dyDescent="0.3">
      <c r="B41" s="561">
        <v>2201900000</v>
      </c>
      <c r="C41" s="560" t="s">
        <v>357</v>
      </c>
      <c r="D41" s="6"/>
      <c r="E41" s="6"/>
      <c r="F41" s="7" t="e">
        <f>E41/D41</f>
        <v>#DIV/0!</v>
      </c>
    </row>
    <row r="42" spans="2:6" ht="4.5" customHeight="1" thickTop="1" thickBot="1" x14ac:dyDescent="0.3">
      <c r="B42" s="12"/>
      <c r="C42" s="26"/>
      <c r="D42" s="27"/>
      <c r="E42" s="27"/>
      <c r="F42" s="28"/>
    </row>
    <row r="43" spans="2:6" s="1" customFormat="1" ht="21" customHeight="1" thickTop="1" thickBot="1" x14ac:dyDescent="0.3">
      <c r="B43" s="556">
        <v>2203000000</v>
      </c>
      <c r="C43" s="5" t="s">
        <v>355</v>
      </c>
      <c r="D43" s="6"/>
      <c r="E43" s="6"/>
      <c r="F43" s="7" t="e">
        <f>E43/D43</f>
        <v>#DIV/0!</v>
      </c>
    </row>
    <row r="44" spans="2:6" s="1" customFormat="1" ht="2.25" customHeight="1" thickTop="1" thickBot="1" x14ac:dyDescent="0.3">
      <c r="B44" s="556">
        <v>2000000000</v>
      </c>
      <c r="C44" s="5" t="s">
        <v>173</v>
      </c>
      <c r="D44" s="15"/>
      <c r="E44" s="15"/>
      <c r="F44" s="16"/>
    </row>
    <row r="45" spans="2:6" s="1" customFormat="1" ht="21" customHeight="1" thickTop="1" thickBot="1" x14ac:dyDescent="0.3">
      <c r="B45" s="556">
        <v>2204000000</v>
      </c>
      <c r="C45" s="5" t="s">
        <v>110</v>
      </c>
      <c r="D45" s="6"/>
      <c r="E45" s="6"/>
      <c r="F45" s="7" t="e">
        <f>E45/D45</f>
        <v>#DIV/0!</v>
      </c>
    </row>
    <row r="46" spans="2:6" s="1" customFormat="1" ht="2.25" customHeight="1" thickTop="1" thickBot="1" x14ac:dyDescent="0.3">
      <c r="B46" s="556">
        <v>2204000000</v>
      </c>
      <c r="C46" s="5" t="s">
        <v>173</v>
      </c>
      <c r="D46" s="15"/>
      <c r="E46" s="15"/>
      <c r="F46" s="16"/>
    </row>
    <row r="47" spans="2:6" s="1" customFormat="1" ht="18.75" customHeight="1" thickTop="1" thickBot="1" x14ac:dyDescent="0.3">
      <c r="B47" s="556">
        <v>2205000000</v>
      </c>
      <c r="C47" s="5" t="s">
        <v>103</v>
      </c>
      <c r="D47" s="6"/>
      <c r="E47" s="6"/>
      <c r="F47" s="7" t="e">
        <f>E47/D47</f>
        <v>#DIV/0!</v>
      </c>
    </row>
    <row r="48" spans="2:6" s="1" customFormat="1" ht="21.75" customHeight="1" thickTop="1" thickBot="1" x14ac:dyDescent="0.3">
      <c r="B48" s="556">
        <v>2206000000</v>
      </c>
      <c r="C48" s="5" t="s">
        <v>92</v>
      </c>
      <c r="D48" s="6"/>
      <c r="E48" s="6"/>
      <c r="F48" s="7" t="e">
        <f>E48/D48</f>
        <v>#DIV/0!</v>
      </c>
    </row>
    <row r="49" spans="2:8" s="1" customFormat="1" ht="18.75" customHeight="1" thickTop="1" thickBot="1" x14ac:dyDescent="0.3">
      <c r="B49" s="556">
        <v>2207000000</v>
      </c>
      <c r="C49" s="5" t="s">
        <v>86</v>
      </c>
      <c r="D49" s="6"/>
      <c r="E49" s="6"/>
      <c r="F49" s="7" t="e">
        <f>E49/D49</f>
        <v>#DIV/0!</v>
      </c>
    </row>
    <row r="50" spans="2:8" s="1" customFormat="1" ht="21.75" customHeight="1" thickTop="1" thickBot="1" x14ac:dyDescent="0.3">
      <c r="B50" s="556">
        <v>2290000000</v>
      </c>
      <c r="C50" s="5" t="s">
        <v>56</v>
      </c>
      <c r="D50" s="6"/>
      <c r="E50" s="6"/>
      <c r="F50" s="7" t="e">
        <f>E50/D50</f>
        <v>#DIV/0!</v>
      </c>
    </row>
    <row r="51" spans="2:8" s="1" customFormat="1" ht="21" customHeight="1" thickTop="1" thickBot="1" x14ac:dyDescent="0.3">
      <c r="B51" s="561">
        <v>2201900000</v>
      </c>
      <c r="C51" s="560" t="s">
        <v>119</v>
      </c>
      <c r="D51" s="6"/>
      <c r="E51" s="6"/>
      <c r="F51" s="7" t="e">
        <f>E51/D51</f>
        <v>#DIV/0!</v>
      </c>
    </row>
    <row r="52" spans="2:8" ht="3" customHeight="1" thickTop="1" thickBot="1" x14ac:dyDescent="0.3">
      <c r="B52" s="31"/>
      <c r="C52" s="31"/>
      <c r="D52" s="32"/>
      <c r="E52" s="32"/>
      <c r="F52" s="1"/>
    </row>
    <row r="53" spans="2:8" ht="19.5" customHeight="1" thickTop="1" thickBot="1" x14ac:dyDescent="0.3">
      <c r="B53" s="598" t="s">
        <v>359</v>
      </c>
      <c r="C53" s="599"/>
      <c r="D53" s="29"/>
      <c r="E53" s="29"/>
      <c r="F53" s="30" t="e">
        <f>E53/D53</f>
        <v>#DIV/0!</v>
      </c>
    </row>
    <row r="54" spans="2:8" s="33" customFormat="1" ht="32.25" customHeight="1" thickTop="1" thickBot="1" x14ac:dyDescent="0.3"/>
    <row r="55" spans="2:8" ht="27.75" customHeight="1" thickTop="1" thickBot="1" x14ac:dyDescent="0.3">
      <c r="B55" s="600" t="s">
        <v>2</v>
      </c>
      <c r="C55" s="601"/>
      <c r="D55" s="601"/>
      <c r="E55" s="601"/>
      <c r="F55" s="601"/>
    </row>
    <row r="56" spans="2:8" s="1" customFormat="1" ht="24" customHeight="1" thickTop="1" thickBot="1" x14ac:dyDescent="0.3">
      <c r="B56" s="557" t="s">
        <v>263</v>
      </c>
      <c r="C56" s="4" t="s">
        <v>194</v>
      </c>
      <c r="D56" s="4" t="s">
        <v>175</v>
      </c>
      <c r="E56" s="558" t="s">
        <v>340</v>
      </c>
      <c r="F56" s="559"/>
    </row>
    <row r="57" spans="2:8" s="1" customFormat="1" ht="21" customHeight="1" thickTop="1" thickBot="1" x14ac:dyDescent="0.3">
      <c r="B57" s="556">
        <v>1100000000</v>
      </c>
      <c r="C57" s="5" t="s">
        <v>327</v>
      </c>
      <c r="D57" s="6"/>
      <c r="E57" s="6"/>
      <c r="F57" s="7" t="e">
        <f>E57/D57</f>
        <v>#DIV/0!</v>
      </c>
    </row>
    <row r="58" spans="2:8" s="1" customFormat="1" ht="21" customHeight="1" thickTop="1" thickBot="1" x14ac:dyDescent="0.3">
      <c r="B58" s="561" t="s">
        <v>337</v>
      </c>
      <c r="C58" s="8" t="s">
        <v>342</v>
      </c>
      <c r="D58" s="9"/>
      <c r="E58" s="9"/>
      <c r="F58" s="10" t="s">
        <v>1</v>
      </c>
    </row>
    <row r="59" spans="2:8" s="1" customFormat="1" ht="21" customHeight="1" thickTop="1" thickBot="1" x14ac:dyDescent="0.3">
      <c r="B59" s="561" t="s">
        <v>338</v>
      </c>
      <c r="C59" s="8" t="s">
        <v>343</v>
      </c>
      <c r="D59" s="11"/>
      <c r="E59" s="11"/>
      <c r="F59" s="10" t="s">
        <v>1</v>
      </c>
    </row>
    <row r="60" spans="2:8" s="1" customFormat="1" ht="6.75" customHeight="1" thickTop="1" thickBot="1" x14ac:dyDescent="0.3">
      <c r="B60" s="13"/>
      <c r="C60" s="14"/>
      <c r="D60" s="15"/>
      <c r="E60" s="15"/>
      <c r="F60" s="16"/>
      <c r="H60" s="17"/>
    </row>
    <row r="61" spans="2:8" s="1" customFormat="1" ht="21" customHeight="1" thickTop="1" thickBot="1" x14ac:dyDescent="0.3">
      <c r="B61" s="556">
        <v>1200000000</v>
      </c>
      <c r="C61" s="5" t="s">
        <v>290</v>
      </c>
      <c r="D61" s="6"/>
      <c r="E61" s="6"/>
      <c r="F61" s="7" t="e">
        <f>E61/D61</f>
        <v>#DIV/0!</v>
      </c>
    </row>
    <row r="62" spans="2:8" s="1" customFormat="1" ht="21" customHeight="1" thickTop="1" thickBot="1" x14ac:dyDescent="0.3">
      <c r="B62" s="561">
        <v>1200010000</v>
      </c>
      <c r="C62" s="560" t="s">
        <v>344</v>
      </c>
      <c r="D62" s="6"/>
      <c r="E62" s="6"/>
      <c r="F62" s="7"/>
    </row>
    <row r="63" spans="2:8" s="25" customFormat="1" ht="20.25" customHeight="1" thickTop="1" thickBot="1" x14ac:dyDescent="0.3">
      <c r="B63" s="562">
        <v>1200010100</v>
      </c>
      <c r="C63" s="563" t="s">
        <v>351</v>
      </c>
      <c r="D63" s="569"/>
      <c r="E63" s="569"/>
      <c r="F63" s="570" t="s">
        <v>1</v>
      </c>
    </row>
    <row r="64" spans="2:8" s="1" customFormat="1" ht="21" customHeight="1" thickTop="1" thickBot="1" x14ac:dyDescent="0.3">
      <c r="B64" s="561">
        <v>1200030100</v>
      </c>
      <c r="C64" s="560" t="s">
        <v>345</v>
      </c>
      <c r="D64" s="6"/>
      <c r="E64" s="6"/>
      <c r="F64" s="7" t="e">
        <f>E64/D64</f>
        <v>#DIV/0!</v>
      </c>
    </row>
    <row r="65" spans="2:8" s="1" customFormat="1" ht="22.5" customHeight="1" thickTop="1" thickBot="1" x14ac:dyDescent="0.3">
      <c r="B65" s="561">
        <v>1200030100</v>
      </c>
      <c r="C65" s="560" t="s">
        <v>346</v>
      </c>
      <c r="D65" s="11"/>
      <c r="E65" s="11"/>
      <c r="F65" s="10" t="s">
        <v>1</v>
      </c>
    </row>
    <row r="66" spans="2:8" s="1" customFormat="1" ht="6.75" customHeight="1" thickTop="1" thickBot="1" x14ac:dyDescent="0.3">
      <c r="B66" s="13"/>
      <c r="C66" s="14"/>
      <c r="D66" s="15"/>
      <c r="E66" s="15"/>
      <c r="F66" s="16"/>
      <c r="H66" s="17"/>
    </row>
    <row r="67" spans="2:8" s="1" customFormat="1" ht="21" customHeight="1" thickTop="1" thickBot="1" x14ac:dyDescent="0.3">
      <c r="B67" s="556">
        <v>1200100000</v>
      </c>
      <c r="C67" s="5" t="s">
        <v>279</v>
      </c>
      <c r="D67" s="6"/>
      <c r="E67" s="6"/>
      <c r="F67" s="7" t="e">
        <f>E67/D67</f>
        <v>#DIV/0!</v>
      </c>
    </row>
    <row r="68" spans="2:8" s="1" customFormat="1" ht="21" customHeight="1" thickTop="1" thickBot="1" x14ac:dyDescent="0.3">
      <c r="B68" s="561">
        <v>1200105000</v>
      </c>
      <c r="C68" s="560" t="s">
        <v>341</v>
      </c>
      <c r="D68" s="6"/>
      <c r="E68" s="6"/>
      <c r="F68" s="7"/>
    </row>
    <row r="69" spans="2:8" s="1" customFormat="1" ht="20.25" customHeight="1" thickTop="1" thickBot="1" x14ac:dyDescent="0.3">
      <c r="B69" s="561">
        <v>1200010100</v>
      </c>
      <c r="C69" s="560" t="s">
        <v>347</v>
      </c>
      <c r="D69" s="11"/>
      <c r="E69" s="11"/>
      <c r="F69" s="10" t="s">
        <v>1</v>
      </c>
    </row>
    <row r="70" spans="2:8" s="1" customFormat="1" ht="21" customHeight="1" thickTop="1" thickBot="1" x14ac:dyDescent="0.3">
      <c r="B70" s="556">
        <v>1290000000</v>
      </c>
      <c r="C70" s="5" t="s">
        <v>271</v>
      </c>
      <c r="D70" s="6"/>
      <c r="E70" s="6"/>
      <c r="F70" s="7" t="e">
        <f>E70/D70</f>
        <v>#DIV/0!</v>
      </c>
    </row>
    <row r="71" spans="2:8" s="1" customFormat="1" ht="5.25" customHeight="1" thickTop="1" thickBot="1" x14ac:dyDescent="0.3">
      <c r="B71" s="13"/>
      <c r="C71" s="14"/>
      <c r="D71" s="15"/>
      <c r="E71" s="15"/>
      <c r="F71" s="16"/>
      <c r="H71" s="17"/>
    </row>
    <row r="72" spans="2:8" s="1" customFormat="1" ht="21" customHeight="1" thickTop="1" thickBot="1" x14ac:dyDescent="0.3">
      <c r="B72" s="556">
        <v>2100000000</v>
      </c>
      <c r="C72" s="5" t="s">
        <v>262</v>
      </c>
      <c r="D72" s="6"/>
      <c r="E72" s="6"/>
      <c r="F72" s="7" t="e">
        <f>E72/D72</f>
        <v>#DIV/0!</v>
      </c>
    </row>
    <row r="73" spans="2:8" s="1" customFormat="1" ht="17.25" customHeight="1" thickTop="1" thickBot="1" x14ac:dyDescent="0.3">
      <c r="B73" s="556">
        <v>2107000000</v>
      </c>
      <c r="C73" s="19" t="s">
        <v>256</v>
      </c>
      <c r="D73" s="11"/>
      <c r="E73" s="11"/>
      <c r="F73" s="7" t="s">
        <v>1</v>
      </c>
    </row>
    <row r="74" spans="2:8" s="25" customFormat="1" ht="6" customHeight="1" thickTop="1" thickBot="1" x14ac:dyDescent="0.3">
      <c r="B74" s="21"/>
      <c r="C74" s="22"/>
      <c r="D74" s="23"/>
      <c r="E74" s="23"/>
      <c r="F74" s="24"/>
    </row>
    <row r="75" spans="2:8" s="1" customFormat="1" ht="21" customHeight="1" thickTop="1" thickBot="1" x14ac:dyDescent="0.3">
      <c r="B75" s="556">
        <v>2000000000</v>
      </c>
      <c r="C75" s="5" t="s">
        <v>173</v>
      </c>
      <c r="D75" s="6"/>
      <c r="E75" s="6"/>
      <c r="F75" s="7" t="e">
        <f>E75/D75</f>
        <v>#DIV/0!</v>
      </c>
    </row>
    <row r="76" spans="2:8" s="1" customFormat="1" ht="2.25" customHeight="1" thickTop="1" thickBot="1" x14ac:dyDescent="0.3">
      <c r="B76" s="556">
        <v>2000000000</v>
      </c>
      <c r="C76" s="5" t="s">
        <v>173</v>
      </c>
      <c r="D76" s="15"/>
      <c r="E76" s="15"/>
      <c r="F76" s="16"/>
    </row>
    <row r="77" spans="2:8" s="1" customFormat="1" ht="18.75" customHeight="1" thickTop="1" thickBot="1" x14ac:dyDescent="0.3">
      <c r="B77" s="561">
        <v>2201000000</v>
      </c>
      <c r="C77" s="560" t="s">
        <v>348</v>
      </c>
      <c r="D77" s="6"/>
      <c r="E77" s="6"/>
      <c r="F77" s="7" t="e">
        <f>E77/D77</f>
        <v>#DIV/0!</v>
      </c>
    </row>
    <row r="78" spans="2:8" s="25" customFormat="1" ht="18.75" customHeight="1" thickTop="1" thickBot="1" x14ac:dyDescent="0.3">
      <c r="B78" s="562">
        <v>2201010000</v>
      </c>
      <c r="C78" s="566" t="s">
        <v>349</v>
      </c>
      <c r="D78" s="564"/>
      <c r="E78" s="564"/>
      <c r="F78" s="565"/>
    </row>
    <row r="79" spans="2:8" s="25" customFormat="1" ht="19.5" customHeight="1" thickTop="1" thickBot="1" x14ac:dyDescent="0.3">
      <c r="B79" s="562">
        <v>2001020000</v>
      </c>
      <c r="C79" s="566" t="s">
        <v>350</v>
      </c>
      <c r="D79" s="567"/>
      <c r="E79" s="567"/>
      <c r="F79" s="568"/>
    </row>
    <row r="80" spans="2:8" s="1" customFormat="1" ht="21" customHeight="1" thickTop="1" thickBot="1" x14ac:dyDescent="0.3">
      <c r="B80" s="561">
        <v>2201030000</v>
      </c>
      <c r="C80" s="560" t="s">
        <v>352</v>
      </c>
      <c r="D80" s="6"/>
      <c r="E80" s="6"/>
      <c r="F80" s="7" t="e">
        <f>E80/D80</f>
        <v>#DIV/0!</v>
      </c>
    </row>
    <row r="81" spans="2:6" s="1" customFormat="1" ht="2.25" customHeight="1" thickTop="1" thickBot="1" x14ac:dyDescent="0.3">
      <c r="B81" s="18"/>
      <c r="C81" s="14"/>
      <c r="D81" s="15"/>
      <c r="E81" s="15"/>
      <c r="F81" s="16"/>
    </row>
    <row r="82" spans="2:6" s="1" customFormat="1" ht="21" customHeight="1" thickTop="1" thickBot="1" x14ac:dyDescent="0.3">
      <c r="B82" s="561">
        <v>2201900000</v>
      </c>
      <c r="C82" s="560" t="s">
        <v>132</v>
      </c>
      <c r="D82" s="6"/>
      <c r="E82" s="6"/>
      <c r="F82" s="7" t="e">
        <f>E82/D82</f>
        <v>#DIV/0!</v>
      </c>
    </row>
    <row r="83" spans="2:6" ht="4.5" customHeight="1" thickTop="1" thickBot="1" x14ac:dyDescent="0.3">
      <c r="B83" s="12"/>
      <c r="C83" s="26"/>
      <c r="D83" s="27"/>
      <c r="E83" s="27"/>
      <c r="F83" s="28"/>
    </row>
    <row r="84" spans="2:6" s="1" customFormat="1" ht="21" customHeight="1" thickTop="1" thickBot="1" x14ac:dyDescent="0.3">
      <c r="B84" s="556">
        <v>2020000000</v>
      </c>
      <c r="C84" s="5" t="s">
        <v>131</v>
      </c>
      <c r="D84" s="6"/>
      <c r="E84" s="6"/>
      <c r="F84" s="7" t="e">
        <f>E84/D84</f>
        <v>#DIV/0!</v>
      </c>
    </row>
    <row r="85" spans="2:6" s="1" customFormat="1" ht="2.25" customHeight="1" thickTop="1" thickBot="1" x14ac:dyDescent="0.3">
      <c r="B85" s="556">
        <v>2000000000</v>
      </c>
      <c r="C85" s="5" t="s">
        <v>173</v>
      </c>
      <c r="D85" s="15"/>
      <c r="E85" s="15"/>
      <c r="F85" s="16"/>
    </row>
    <row r="86" spans="2:6" s="1" customFormat="1" ht="18.75" customHeight="1" thickTop="1" thickBot="1" x14ac:dyDescent="0.3">
      <c r="B86" s="561">
        <v>2201000000</v>
      </c>
      <c r="C86" s="560" t="s">
        <v>353</v>
      </c>
      <c r="D86" s="6"/>
      <c r="E86" s="6"/>
      <c r="F86" s="7" t="e">
        <f>E86/D86</f>
        <v>#DIV/0!</v>
      </c>
    </row>
    <row r="87" spans="2:6" s="1" customFormat="1" ht="21" customHeight="1" thickTop="1" thickBot="1" x14ac:dyDescent="0.3">
      <c r="B87" s="561">
        <v>2201030000</v>
      </c>
      <c r="C87" s="560" t="s">
        <v>354</v>
      </c>
      <c r="D87" s="6"/>
      <c r="E87" s="6"/>
      <c r="F87" s="7" t="e">
        <f>E87/D87</f>
        <v>#DIV/0!</v>
      </c>
    </row>
    <row r="88" spans="2:6" s="1" customFormat="1" ht="21" customHeight="1" thickTop="1" thickBot="1" x14ac:dyDescent="0.3">
      <c r="B88" s="561">
        <v>2201900000</v>
      </c>
      <c r="C88" s="560" t="s">
        <v>356</v>
      </c>
      <c r="D88" s="6"/>
      <c r="E88" s="6"/>
      <c r="F88" s="7" t="e">
        <f>E88/D88</f>
        <v>#DIV/0!</v>
      </c>
    </row>
    <row r="89" spans="2:6" s="1" customFormat="1" ht="2.25" customHeight="1" thickTop="1" thickBot="1" x14ac:dyDescent="0.3">
      <c r="B89" s="18"/>
      <c r="C89" s="14"/>
      <c r="D89" s="15"/>
      <c r="E89" s="15"/>
      <c r="F89" s="16"/>
    </row>
    <row r="90" spans="2:6" s="1" customFormat="1" ht="21" customHeight="1" thickTop="1" thickBot="1" x14ac:dyDescent="0.3">
      <c r="B90" s="561">
        <v>2201900000</v>
      </c>
      <c r="C90" s="560" t="s">
        <v>357</v>
      </c>
      <c r="D90" s="6"/>
      <c r="E90" s="6"/>
      <c r="F90" s="7" t="e">
        <f>E90/D90</f>
        <v>#DIV/0!</v>
      </c>
    </row>
    <row r="91" spans="2:6" ht="4.5" customHeight="1" thickTop="1" thickBot="1" x14ac:dyDescent="0.3">
      <c r="B91" s="12"/>
      <c r="C91" s="26"/>
      <c r="D91" s="27"/>
      <c r="E91" s="27"/>
      <c r="F91" s="28"/>
    </row>
    <row r="92" spans="2:6" s="1" customFormat="1" ht="21" customHeight="1" thickTop="1" thickBot="1" x14ac:dyDescent="0.3">
      <c r="B92" s="556">
        <v>2203000000</v>
      </c>
      <c r="C92" s="5" t="s">
        <v>355</v>
      </c>
      <c r="D92" s="6"/>
      <c r="E92" s="6"/>
      <c r="F92" s="7" t="e">
        <f>E92/D92</f>
        <v>#DIV/0!</v>
      </c>
    </row>
    <row r="93" spans="2:6" s="1" customFormat="1" ht="2.25" customHeight="1" thickTop="1" thickBot="1" x14ac:dyDescent="0.3">
      <c r="B93" s="556">
        <v>2000000000</v>
      </c>
      <c r="C93" s="5" t="s">
        <v>173</v>
      </c>
      <c r="D93" s="15"/>
      <c r="E93" s="15"/>
      <c r="F93" s="16"/>
    </row>
    <row r="94" spans="2:6" s="1" customFormat="1" ht="21" customHeight="1" thickTop="1" thickBot="1" x14ac:dyDescent="0.3">
      <c r="B94" s="556">
        <v>2204000000</v>
      </c>
      <c r="C94" s="5" t="s">
        <v>110</v>
      </c>
      <c r="D94" s="6"/>
      <c r="E94" s="6"/>
      <c r="F94" s="7" t="e">
        <f>E94/D94</f>
        <v>#DIV/0!</v>
      </c>
    </row>
    <row r="95" spans="2:6" s="1" customFormat="1" ht="2.25" customHeight="1" thickTop="1" thickBot="1" x14ac:dyDescent="0.3">
      <c r="B95" s="556">
        <v>2204000000</v>
      </c>
      <c r="C95" s="5" t="s">
        <v>173</v>
      </c>
      <c r="D95" s="15"/>
      <c r="E95" s="15"/>
      <c r="F95" s="16"/>
    </row>
    <row r="96" spans="2:6" s="1" customFormat="1" ht="18.75" customHeight="1" thickTop="1" thickBot="1" x14ac:dyDescent="0.3">
      <c r="B96" s="556">
        <v>2205000000</v>
      </c>
      <c r="C96" s="5" t="s">
        <v>103</v>
      </c>
      <c r="D96" s="6"/>
      <c r="E96" s="6"/>
      <c r="F96" s="7" t="e">
        <f>E96/D96</f>
        <v>#DIV/0!</v>
      </c>
    </row>
    <row r="97" spans="2:6" s="1" customFormat="1" ht="21.75" customHeight="1" thickTop="1" thickBot="1" x14ac:dyDescent="0.3">
      <c r="B97" s="556">
        <v>2206000000</v>
      </c>
      <c r="C97" s="5" t="s">
        <v>92</v>
      </c>
      <c r="D97" s="6"/>
      <c r="E97" s="6"/>
      <c r="F97" s="7" t="e">
        <f>E97/D97</f>
        <v>#DIV/0!</v>
      </c>
    </row>
    <row r="98" spans="2:6" s="1" customFormat="1" ht="18.75" customHeight="1" thickTop="1" thickBot="1" x14ac:dyDescent="0.3">
      <c r="B98" s="556">
        <v>2207000000</v>
      </c>
      <c r="C98" s="5" t="s">
        <v>86</v>
      </c>
      <c r="D98" s="6"/>
      <c r="E98" s="6"/>
      <c r="F98" s="7" t="e">
        <f>E98/D98</f>
        <v>#DIV/0!</v>
      </c>
    </row>
    <row r="99" spans="2:6" s="1" customFormat="1" ht="21.75" customHeight="1" thickTop="1" thickBot="1" x14ac:dyDescent="0.3">
      <c r="B99" s="556">
        <v>2290000000</v>
      </c>
      <c r="C99" s="5" t="s">
        <v>56</v>
      </c>
      <c r="D99" s="6"/>
      <c r="E99" s="6"/>
      <c r="F99" s="7" t="e">
        <f>E99/D99</f>
        <v>#DIV/0!</v>
      </c>
    </row>
    <row r="100" spans="2:6" s="1" customFormat="1" ht="21" customHeight="1" thickTop="1" thickBot="1" x14ac:dyDescent="0.3">
      <c r="B100" s="561">
        <v>2201900000</v>
      </c>
      <c r="C100" s="560" t="s">
        <v>119</v>
      </c>
      <c r="D100" s="6"/>
      <c r="E100" s="6"/>
      <c r="F100" s="7" t="e">
        <f>E100/D100</f>
        <v>#DIV/0!</v>
      </c>
    </row>
    <row r="101" spans="2:6" ht="3" customHeight="1" thickTop="1" thickBot="1" x14ac:dyDescent="0.3">
      <c r="B101" s="31"/>
      <c r="C101" s="31"/>
      <c r="D101" s="32"/>
      <c r="E101" s="32"/>
      <c r="F101" s="1"/>
    </row>
    <row r="102" spans="2:6" ht="19.5" customHeight="1" thickTop="1" thickBot="1" x14ac:dyDescent="0.3">
      <c r="B102" s="598" t="s">
        <v>360</v>
      </c>
      <c r="C102" s="599"/>
      <c r="D102" s="29"/>
      <c r="E102" s="29"/>
      <c r="F102" s="30" t="e">
        <f>E102/D102</f>
        <v>#DIV/0!</v>
      </c>
    </row>
    <row r="103" spans="2:6" ht="15.75" thickTop="1" x14ac:dyDescent="0.25"/>
  </sheetData>
  <mergeCells count="7">
    <mergeCell ref="B102:C102"/>
    <mergeCell ref="B2:F2"/>
    <mergeCell ref="B3:F3"/>
    <mergeCell ref="B4:F4"/>
    <mergeCell ref="B6:F6"/>
    <mergeCell ref="B53:C53"/>
    <mergeCell ref="B55:F55"/>
  </mergeCells>
  <pageMargins left="0.25" right="0.25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CZ436"/>
  <sheetViews>
    <sheetView showGridLines="0" zoomScale="90" zoomScaleNormal="90" zoomScaleSheetLayoutView="130" workbookViewId="0">
      <pane xSplit="4" ySplit="12" topLeftCell="BR67" activePane="bottomRight" state="frozen"/>
      <selection pane="topRight" activeCell="E1" sqref="E1"/>
      <selection pane="bottomLeft" activeCell="A13" sqref="A13"/>
      <selection pane="bottomRight" activeCell="B78" sqref="B78"/>
    </sheetView>
  </sheetViews>
  <sheetFormatPr defaultColWidth="9.140625" defaultRowHeight="15" x14ac:dyDescent="0.25"/>
  <cols>
    <col min="1" max="1" width="16.7109375" style="41" customWidth="1"/>
    <col min="2" max="2" width="14.140625" style="40" customWidth="1"/>
    <col min="3" max="3" width="9.42578125" style="40" customWidth="1"/>
    <col min="4" max="4" width="47.7109375" style="40" customWidth="1"/>
    <col min="5" max="5" width="15" style="39" customWidth="1"/>
    <col min="6" max="6" width="12.85546875" style="39" customWidth="1"/>
    <col min="7" max="8" width="14.7109375" style="36" customWidth="1"/>
    <col min="9" max="10" width="15.140625" style="36" customWidth="1"/>
    <col min="11" max="11" width="4.7109375" style="38" customWidth="1"/>
    <col min="12" max="12" width="13.7109375" style="37" customWidth="1"/>
    <col min="13" max="13" width="13.7109375" style="36" customWidth="1"/>
    <col min="14" max="16" width="11.7109375" style="34" customWidth="1"/>
    <col min="17" max="18" width="13.85546875" style="34" customWidth="1"/>
    <col min="19" max="19" width="5.85546875" style="34" customWidth="1"/>
    <col min="20" max="20" width="15" style="34" customWidth="1"/>
    <col min="21" max="21" width="13.5703125" style="34" customWidth="1"/>
    <col min="22" max="25" width="11.7109375" style="34" customWidth="1"/>
    <col min="26" max="26" width="12.7109375" style="34" customWidth="1"/>
    <col min="27" max="27" width="6" style="34" customWidth="1"/>
    <col min="28" max="28" width="15" style="34" customWidth="1"/>
    <col min="29" max="29" width="13.5703125" style="34" customWidth="1"/>
    <col min="30" max="33" width="11.7109375" style="34" customWidth="1"/>
    <col min="34" max="34" width="13" style="34" customWidth="1"/>
    <col min="35" max="35" width="5.7109375" style="34" customWidth="1"/>
    <col min="36" max="36" width="15" style="34" customWidth="1"/>
    <col min="37" max="37" width="13.5703125" style="34" customWidth="1"/>
    <col min="38" max="41" width="11.7109375" style="34" customWidth="1"/>
    <col min="42" max="42" width="14.140625" style="34" customWidth="1"/>
    <col min="43" max="43" width="5.140625" style="34" customWidth="1"/>
    <col min="44" max="44" width="15" style="34" customWidth="1"/>
    <col min="45" max="45" width="13.5703125" style="34" customWidth="1"/>
    <col min="46" max="47" width="11.7109375" style="34" customWidth="1"/>
    <col min="48" max="48" width="10.85546875" style="34" customWidth="1"/>
    <col min="49" max="49" width="11.42578125" style="34" customWidth="1"/>
    <col min="50" max="50" width="13.42578125" style="34" customWidth="1"/>
    <col min="51" max="51" width="3.42578125" style="34" customWidth="1"/>
    <col min="52" max="53" width="14.140625" style="34" customWidth="1"/>
    <col min="54" max="55" width="11.7109375" style="34" customWidth="1"/>
    <col min="56" max="56" width="13.140625" style="34" customWidth="1"/>
    <col min="57" max="57" width="11.7109375" style="34" customWidth="1"/>
    <col min="58" max="58" width="13.140625" style="34" customWidth="1"/>
    <col min="59" max="59" width="2.85546875" style="34" customWidth="1"/>
    <col min="60" max="60" width="13.42578125" style="34" customWidth="1"/>
    <col min="61" max="61" width="13.42578125" style="35" customWidth="1"/>
    <col min="62" max="65" width="11.7109375" style="34" customWidth="1"/>
    <col min="66" max="66" width="13.85546875" style="34" customWidth="1"/>
    <col min="67" max="67" width="1.140625" style="34" customWidth="1"/>
    <col min="68" max="68" width="15" style="34" bestFit="1" customWidth="1"/>
    <col min="69" max="69" width="13.5703125" style="34" customWidth="1"/>
    <col min="70" max="71" width="11.7109375" style="34" customWidth="1"/>
    <col min="72" max="72" width="13.7109375" style="34" customWidth="1"/>
    <col min="73" max="73" width="13.140625" style="34" customWidth="1"/>
    <col min="74" max="74" width="13.28515625" style="34" customWidth="1"/>
    <col min="75" max="75" width="5.140625" style="34" customWidth="1"/>
    <col min="76" max="76" width="15" style="34" bestFit="1" customWidth="1"/>
    <col min="77" max="77" width="13.5703125" style="34" customWidth="1"/>
    <col min="78" max="81" width="11.7109375" style="34" customWidth="1"/>
    <col min="82" max="82" width="13.42578125" style="34" customWidth="1"/>
    <col min="83" max="83" width="5.28515625" style="34" customWidth="1"/>
    <col min="84" max="84" width="15" style="34" bestFit="1" customWidth="1"/>
    <col min="85" max="85" width="13.5703125" style="34" customWidth="1"/>
    <col min="86" max="89" width="11.7109375" style="34" customWidth="1"/>
    <col min="90" max="90" width="5.85546875" style="34" customWidth="1"/>
    <col min="91" max="91" width="15" style="34" bestFit="1" customWidth="1"/>
    <col min="92" max="92" width="13.5703125" style="34" customWidth="1"/>
    <col min="93" max="95" width="11.7109375" style="34" customWidth="1"/>
    <col min="96" max="96" width="13.42578125" style="34" customWidth="1"/>
    <col min="97" max="97" width="12.42578125" style="20" customWidth="1"/>
    <col min="98" max="98" width="11.7109375" style="20" customWidth="1"/>
    <col min="99" max="99" width="12.7109375" style="20" customWidth="1"/>
    <col min="100" max="100" width="11.140625" style="20" customWidth="1"/>
    <col min="101" max="101" width="12.140625" style="20" customWidth="1"/>
    <col min="102" max="102" width="12.85546875" style="20" customWidth="1"/>
    <col min="103" max="103" width="13" style="20" customWidth="1"/>
    <col min="104" max="104" width="11.5703125" style="20" bestFit="1" customWidth="1"/>
    <col min="105" max="16384" width="9.140625" style="20"/>
  </cols>
  <sheetData>
    <row r="1" spans="1:103" ht="20.25" x14ac:dyDescent="0.3">
      <c r="A1" s="547" t="s">
        <v>336</v>
      </c>
      <c r="B1" s="555" t="s">
        <v>335</v>
      </c>
      <c r="C1" s="555"/>
      <c r="D1" s="555"/>
      <c r="E1" s="554"/>
      <c r="F1" s="554"/>
      <c r="G1" s="549"/>
      <c r="H1" s="549"/>
      <c r="I1" s="538"/>
      <c r="J1" s="538"/>
      <c r="K1" s="524"/>
      <c r="L1" s="550"/>
      <c r="M1" s="549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3"/>
      <c r="AE1" s="543"/>
      <c r="AF1" s="543"/>
      <c r="AG1" s="543"/>
      <c r="AH1" s="543"/>
      <c r="AI1" s="543"/>
      <c r="AJ1" s="543"/>
      <c r="AK1" s="543"/>
    </row>
    <row r="2" spans="1:103" ht="20.25" x14ac:dyDescent="0.3">
      <c r="A2" s="547" t="s">
        <v>0</v>
      </c>
      <c r="B2" s="548"/>
      <c r="C2" s="547"/>
      <c r="D2" s="33"/>
      <c r="E2" s="538"/>
      <c r="F2" s="538"/>
      <c r="G2" s="546" t="str">
        <f>D154</f>
        <v>MÓVEIS, MÁQUINAS E EQUIPAMENTOS</v>
      </c>
      <c r="H2" s="546">
        <f>J154+Q154+Y154+AG154+AO154+AW154+BE154+BM154</f>
        <v>53483</v>
      </c>
      <c r="I2" s="553">
        <f>J154+Q154+Y154+AG154+AO154+AW154+BE154</f>
        <v>53483</v>
      </c>
      <c r="J2" s="552"/>
      <c r="K2" s="551"/>
      <c r="L2" s="550"/>
      <c r="M2" s="549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545"/>
      <c r="AC2" s="545"/>
      <c r="AD2" s="543"/>
      <c r="AE2" s="543"/>
      <c r="AF2" s="543"/>
      <c r="AG2" s="543"/>
      <c r="AH2" s="543"/>
      <c r="AI2" s="543"/>
      <c r="AJ2" s="543"/>
      <c r="AK2" s="543"/>
    </row>
    <row r="3" spans="1:103" ht="20.25" x14ac:dyDescent="0.3">
      <c r="A3" s="547"/>
      <c r="B3" s="548"/>
      <c r="C3" s="547"/>
      <c r="D3" s="33"/>
      <c r="E3" s="538"/>
      <c r="F3" s="538"/>
      <c r="G3" s="546" t="str">
        <f>D155</f>
        <v>SISTEMAS DE TECNOLOGIA DA INFORMAÇÃO</v>
      </c>
      <c r="H3" s="546">
        <f>J155+Q155+Y155+AG155+AO155+AW155+BE155+BM155</f>
        <v>137842</v>
      </c>
      <c r="I3" s="546">
        <f>J155+Q155+Y155+AG155+AO155+AW155+BE155+BM155</f>
        <v>137842</v>
      </c>
      <c r="J3" s="549"/>
      <c r="K3" s="550"/>
      <c r="L3" s="550"/>
      <c r="M3" s="549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545"/>
      <c r="AA3" s="545"/>
      <c r="AB3" s="545"/>
      <c r="AC3" s="545"/>
      <c r="AD3" s="543"/>
      <c r="AE3" s="543"/>
      <c r="AF3" s="543"/>
      <c r="AG3" s="543"/>
      <c r="AH3" s="543"/>
      <c r="AI3" s="543"/>
      <c r="AJ3" s="543"/>
      <c r="AK3" s="543"/>
    </row>
    <row r="4" spans="1:103" ht="20.25" x14ac:dyDescent="0.3">
      <c r="A4" s="33" t="s">
        <v>334</v>
      </c>
      <c r="B4" s="548"/>
      <c r="C4" s="547"/>
      <c r="D4" s="33"/>
      <c r="E4" s="538"/>
      <c r="F4" s="538"/>
      <c r="G4" s="540" t="str">
        <f>D164</f>
        <v>OUTROS INVESTIMENTOS NO ATIVO IMOBILIZADO</v>
      </c>
      <c r="H4" s="546">
        <f>J164+Q164+Y164+AG164+AO164+AW164+BE164+BM164</f>
        <v>1413023</v>
      </c>
      <c r="I4" s="540">
        <f>J164+Q164+Y164+AG164+AO164+AW164+BE164+BM164</f>
        <v>1413023</v>
      </c>
      <c r="J4" s="538"/>
      <c r="K4" s="524"/>
      <c r="L4" s="524"/>
      <c r="M4" s="538"/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5"/>
      <c r="Z4" s="545"/>
      <c r="AA4" s="545"/>
      <c r="AB4" s="545"/>
      <c r="AC4" s="545"/>
      <c r="AD4" s="543"/>
      <c r="AE4" s="543"/>
      <c r="AF4" s="543"/>
      <c r="AG4" s="543"/>
      <c r="AH4" s="543"/>
      <c r="AI4" s="543"/>
      <c r="AJ4" s="543"/>
      <c r="AK4" s="543"/>
    </row>
    <row r="5" spans="1:103" x14ac:dyDescent="0.25">
      <c r="A5" s="33" t="s">
        <v>333</v>
      </c>
      <c r="B5" s="33"/>
      <c r="C5" s="33"/>
      <c r="D5" s="33"/>
      <c r="E5" s="540"/>
      <c r="F5" s="540"/>
      <c r="G5" s="544"/>
      <c r="H5" s="544">
        <f>SUM(H2:H4)</f>
        <v>1604348</v>
      </c>
      <c r="I5" s="544">
        <f>SUM(I2:I4)</f>
        <v>1604348</v>
      </c>
      <c r="J5" s="538"/>
      <c r="K5" s="524"/>
      <c r="L5" s="539"/>
      <c r="M5" s="540"/>
      <c r="N5" s="542"/>
      <c r="O5" s="542"/>
      <c r="P5" s="541"/>
      <c r="Q5" s="541"/>
      <c r="R5" s="541"/>
      <c r="S5" s="541"/>
      <c r="T5" s="539"/>
      <c r="U5" s="539"/>
      <c r="V5" s="542"/>
      <c r="W5" s="542"/>
      <c r="X5" s="541"/>
      <c r="Y5" s="541"/>
      <c r="Z5" s="541"/>
      <c r="AA5" s="541"/>
      <c r="AB5" s="539"/>
      <c r="AC5" s="539"/>
      <c r="AD5" s="542"/>
      <c r="AE5" s="542"/>
      <c r="AF5" s="543"/>
      <c r="AG5" s="543"/>
      <c r="AH5" s="543"/>
      <c r="AI5" s="543"/>
      <c r="AJ5" s="539"/>
      <c r="AK5" s="539"/>
      <c r="AL5" s="542"/>
      <c r="AM5" s="542"/>
      <c r="AR5" s="539"/>
      <c r="AS5" s="539"/>
      <c r="AT5" s="542"/>
      <c r="AU5" s="542"/>
      <c r="AZ5" s="539"/>
      <c r="BA5" s="539"/>
      <c r="BB5" s="542"/>
      <c r="BC5" s="542"/>
      <c r="BH5" s="539"/>
      <c r="BI5" s="540"/>
      <c r="BJ5" s="542"/>
      <c r="BK5" s="542"/>
      <c r="BP5" s="539"/>
      <c r="BQ5" s="539"/>
      <c r="BR5" s="542"/>
      <c r="BS5" s="542"/>
      <c r="BX5" s="539"/>
      <c r="BY5" s="539"/>
      <c r="BZ5" s="542"/>
      <c r="CA5" s="542"/>
      <c r="CF5" s="539"/>
      <c r="CG5" s="539"/>
      <c r="CH5" s="542"/>
      <c r="CI5" s="542"/>
      <c r="CM5" s="539"/>
      <c r="CN5" s="539"/>
      <c r="CO5" s="542"/>
      <c r="CP5" s="542"/>
    </row>
    <row r="6" spans="1:103" x14ac:dyDescent="0.25">
      <c r="A6" s="33" t="s">
        <v>332</v>
      </c>
      <c r="B6" s="33"/>
      <c r="C6" s="33"/>
      <c r="D6" s="33"/>
      <c r="E6" s="540"/>
      <c r="F6" s="540"/>
      <c r="H6" s="36">
        <f>1486025-H4</f>
        <v>73002</v>
      </c>
      <c r="L6" s="539"/>
      <c r="M6" s="540"/>
      <c r="N6" s="37"/>
      <c r="O6" s="37"/>
      <c r="P6" s="541"/>
      <c r="Q6" s="541"/>
      <c r="R6" s="541"/>
      <c r="S6" s="541"/>
      <c r="T6" s="539"/>
      <c r="U6" s="539"/>
      <c r="V6" s="37"/>
      <c r="W6" s="37"/>
      <c r="X6" s="541"/>
      <c r="Y6" s="541"/>
      <c r="Z6" s="541"/>
      <c r="AA6" s="541"/>
      <c r="AB6" s="539"/>
      <c r="AC6" s="539"/>
      <c r="AD6" s="37"/>
      <c r="AE6" s="37"/>
      <c r="AF6" s="524"/>
      <c r="AG6" s="524"/>
      <c r="AH6" s="524"/>
      <c r="AI6" s="524"/>
      <c r="AJ6" s="539"/>
      <c r="AK6" s="539"/>
      <c r="AL6" s="37"/>
      <c r="AM6" s="37"/>
      <c r="AR6" s="539"/>
      <c r="AS6" s="539"/>
      <c r="AT6" s="37"/>
      <c r="AU6" s="37"/>
      <c r="AZ6" s="539"/>
      <c r="BA6" s="539"/>
      <c r="BB6" s="37"/>
      <c r="BC6" s="37"/>
      <c r="BH6" s="539"/>
      <c r="BI6" s="540"/>
      <c r="BJ6" s="37"/>
      <c r="BK6" s="37"/>
      <c r="BP6" s="539"/>
      <c r="BQ6" s="539"/>
      <c r="BR6" s="37"/>
      <c r="BS6" s="37"/>
      <c r="BX6" s="539"/>
      <c r="BY6" s="539"/>
      <c r="BZ6" s="37"/>
      <c r="CA6" s="37"/>
      <c r="CF6" s="539"/>
      <c r="CG6" s="539"/>
      <c r="CH6" s="37"/>
      <c r="CI6" s="37"/>
      <c r="CM6" s="539"/>
      <c r="CN6" s="539"/>
      <c r="CO6" s="37"/>
      <c r="CP6" s="37"/>
    </row>
    <row r="7" spans="1:103" x14ac:dyDescent="0.25">
      <c r="A7" s="33" t="s">
        <v>331</v>
      </c>
      <c r="B7" s="33"/>
      <c r="C7" s="535"/>
      <c r="D7" s="33"/>
      <c r="G7" s="538"/>
      <c r="H7" s="538"/>
      <c r="I7" s="538"/>
      <c r="J7" s="538"/>
      <c r="K7" s="524"/>
      <c r="L7" s="537"/>
      <c r="M7" s="39"/>
      <c r="N7" s="524"/>
      <c r="O7" s="524"/>
      <c r="P7" s="524"/>
      <c r="Q7" s="524"/>
      <c r="R7" s="524"/>
      <c r="S7" s="524"/>
      <c r="T7" s="537"/>
      <c r="U7" s="537"/>
      <c r="V7" s="524"/>
      <c r="W7" s="524"/>
      <c r="X7" s="524"/>
      <c r="Y7" s="524"/>
      <c r="Z7" s="524"/>
      <c r="AA7" s="524"/>
      <c r="AB7" s="537"/>
      <c r="AC7" s="537"/>
      <c r="AD7" s="524"/>
      <c r="AE7" s="524"/>
      <c r="AF7" s="524"/>
      <c r="AG7" s="524"/>
      <c r="AH7" s="524"/>
      <c r="AI7" s="524"/>
      <c r="AJ7" s="537"/>
      <c r="AK7" s="537"/>
      <c r="AR7" s="537"/>
      <c r="AS7" s="537"/>
      <c r="AZ7" s="537"/>
      <c r="BA7" s="537"/>
      <c r="BH7" s="537"/>
      <c r="BI7" s="39"/>
      <c r="BP7" s="537"/>
      <c r="BQ7" s="537"/>
      <c r="BX7" s="537"/>
      <c r="BY7" s="537"/>
      <c r="CF7" s="537"/>
      <c r="CG7" s="537"/>
      <c r="CM7" s="537"/>
      <c r="CN7" s="537"/>
    </row>
    <row r="8" spans="1:103" x14ac:dyDescent="0.25">
      <c r="A8" s="536" t="s">
        <v>330</v>
      </c>
      <c r="B8" s="33"/>
      <c r="C8" s="535"/>
      <c r="D8" s="33"/>
      <c r="E8" s="531"/>
      <c r="F8" s="531"/>
      <c r="G8" s="534"/>
      <c r="H8" s="534"/>
      <c r="I8" s="534"/>
      <c r="J8" s="534"/>
      <c r="K8" s="533"/>
      <c r="L8" s="530"/>
      <c r="M8" s="531"/>
      <c r="N8" s="532"/>
      <c r="O8" s="532"/>
      <c r="P8" s="532"/>
      <c r="Q8" s="532"/>
      <c r="R8" s="532"/>
      <c r="S8" s="524"/>
      <c r="T8" s="530"/>
      <c r="U8" s="530"/>
      <c r="V8" s="532"/>
      <c r="W8" s="532"/>
      <c r="X8" s="532"/>
      <c r="Y8" s="532"/>
      <c r="Z8" s="532"/>
      <c r="AA8" s="524"/>
      <c r="AB8" s="530"/>
      <c r="AC8" s="530"/>
      <c r="AD8" s="524"/>
      <c r="AE8" s="524"/>
      <c r="AF8" s="524"/>
      <c r="AG8" s="524"/>
      <c r="AH8" s="524"/>
      <c r="AI8" s="524"/>
      <c r="AJ8" s="530"/>
      <c r="AK8" s="530"/>
      <c r="AR8" s="530"/>
      <c r="AS8" s="530"/>
      <c r="AZ8" s="530"/>
      <c r="BA8" s="530"/>
      <c r="BH8" s="530"/>
      <c r="BI8" s="531"/>
      <c r="BP8" s="530"/>
      <c r="BQ8" s="530"/>
      <c r="BX8" s="530"/>
      <c r="BY8" s="530"/>
      <c r="CF8" s="530"/>
      <c r="CG8" s="530"/>
      <c r="CM8" s="530"/>
      <c r="CN8" s="530"/>
    </row>
    <row r="9" spans="1:103" x14ac:dyDescent="0.25">
      <c r="A9" s="529" t="s">
        <v>329</v>
      </c>
      <c r="E9" s="526"/>
      <c r="F9" s="526"/>
      <c r="G9" s="528"/>
      <c r="H9" s="528"/>
      <c r="I9" s="528"/>
      <c r="J9" s="528"/>
      <c r="K9" s="527"/>
      <c r="L9" s="525"/>
      <c r="M9" s="526"/>
      <c r="T9" s="525"/>
      <c r="U9" s="525"/>
      <c r="AB9" s="525"/>
      <c r="AC9" s="525"/>
      <c r="AJ9" s="525"/>
      <c r="AK9" s="525"/>
      <c r="AR9" s="525"/>
      <c r="AS9" s="525"/>
      <c r="AZ9" s="525"/>
      <c r="BA9" s="525"/>
      <c r="BH9" s="525"/>
      <c r="BI9" s="526"/>
      <c r="BP9" s="525"/>
      <c r="BQ9" s="525"/>
      <c r="BX9" s="525"/>
      <c r="BY9" s="525"/>
      <c r="CF9" s="525"/>
      <c r="CG9" s="525"/>
      <c r="CM9" s="525"/>
      <c r="CN9" s="525"/>
      <c r="CQ9" s="524" t="s">
        <v>328</v>
      </c>
    </row>
    <row r="10" spans="1:103" s="407" customFormat="1" ht="15" customHeight="1" x14ac:dyDescent="0.25">
      <c r="A10" s="422" t="s">
        <v>263</v>
      </c>
      <c r="B10" s="523" t="s">
        <v>194</v>
      </c>
      <c r="C10" s="523"/>
      <c r="D10" s="522"/>
      <c r="E10" s="612" t="s">
        <v>193</v>
      </c>
      <c r="F10" s="613"/>
      <c r="G10" s="613"/>
      <c r="H10" s="613"/>
      <c r="I10" s="613"/>
      <c r="J10" s="614"/>
      <c r="K10" s="521">
        <v>0</v>
      </c>
      <c r="L10" s="615" t="s">
        <v>192</v>
      </c>
      <c r="M10" s="616"/>
      <c r="N10" s="616"/>
      <c r="O10" s="616"/>
      <c r="P10" s="616"/>
      <c r="Q10" s="616"/>
      <c r="R10" s="616"/>
      <c r="S10" s="520"/>
      <c r="T10" s="615" t="s">
        <v>191</v>
      </c>
      <c r="U10" s="616"/>
      <c r="V10" s="616"/>
      <c r="W10" s="616"/>
      <c r="X10" s="616"/>
      <c r="Y10" s="616"/>
      <c r="Z10" s="617"/>
      <c r="AA10" s="520"/>
      <c r="AB10" s="615" t="s">
        <v>190</v>
      </c>
      <c r="AC10" s="616"/>
      <c r="AD10" s="616"/>
      <c r="AE10" s="616"/>
      <c r="AF10" s="616"/>
      <c r="AG10" s="616"/>
      <c r="AH10" s="617"/>
      <c r="AI10" s="520"/>
      <c r="AJ10" s="615" t="s">
        <v>189</v>
      </c>
      <c r="AK10" s="616"/>
      <c r="AL10" s="616"/>
      <c r="AM10" s="616"/>
      <c r="AN10" s="616"/>
      <c r="AO10" s="616"/>
      <c r="AP10" s="617"/>
      <c r="AQ10" s="520"/>
      <c r="AR10" s="615" t="s">
        <v>188</v>
      </c>
      <c r="AS10" s="616"/>
      <c r="AT10" s="616"/>
      <c r="AU10" s="616"/>
      <c r="AV10" s="616"/>
      <c r="AW10" s="616"/>
      <c r="AX10" s="616"/>
      <c r="AY10" s="520"/>
      <c r="AZ10" s="615" t="s">
        <v>187</v>
      </c>
      <c r="BA10" s="616"/>
      <c r="BB10" s="616"/>
      <c r="BC10" s="616"/>
      <c r="BD10" s="616"/>
      <c r="BE10" s="616"/>
      <c r="BF10" s="616"/>
      <c r="BG10" s="520"/>
      <c r="BH10" s="615" t="s">
        <v>186</v>
      </c>
      <c r="BI10" s="616"/>
      <c r="BJ10" s="616"/>
      <c r="BK10" s="616"/>
      <c r="BL10" s="616"/>
      <c r="BM10" s="616"/>
      <c r="BN10" s="617"/>
      <c r="BO10" s="520"/>
      <c r="BP10" s="615" t="s">
        <v>185</v>
      </c>
      <c r="BQ10" s="616"/>
      <c r="BR10" s="616"/>
      <c r="BS10" s="616"/>
      <c r="BT10" s="616"/>
      <c r="BU10" s="616"/>
      <c r="BV10" s="617"/>
      <c r="BW10" s="518"/>
      <c r="BX10" s="624" t="s">
        <v>184</v>
      </c>
      <c r="BY10" s="625"/>
      <c r="BZ10" s="625"/>
      <c r="CA10" s="625"/>
      <c r="CB10" s="625"/>
      <c r="CC10" s="626"/>
      <c r="CD10" s="519"/>
      <c r="CE10" s="518"/>
      <c r="CF10" s="624" t="s">
        <v>183</v>
      </c>
      <c r="CG10" s="625"/>
      <c r="CH10" s="625"/>
      <c r="CI10" s="625"/>
      <c r="CJ10" s="625"/>
      <c r="CK10" s="626"/>
      <c r="CL10" s="117"/>
      <c r="CM10" s="606" t="s">
        <v>182</v>
      </c>
      <c r="CN10" s="607"/>
      <c r="CO10" s="607"/>
      <c r="CP10" s="607"/>
      <c r="CQ10" s="607"/>
      <c r="CR10" s="607"/>
      <c r="CT10" s="606" t="s">
        <v>181</v>
      </c>
      <c r="CU10" s="607"/>
      <c r="CV10" s="607"/>
      <c r="CW10" s="607"/>
      <c r="CX10" s="607"/>
      <c r="CY10" s="607"/>
    </row>
    <row r="11" spans="1:103" s="407" customFormat="1" ht="18" customHeight="1" x14ac:dyDescent="0.25">
      <c r="A11" s="517"/>
      <c r="B11" s="516"/>
      <c r="C11" s="516"/>
      <c r="D11" s="515"/>
      <c r="E11" s="311" t="s">
        <v>178</v>
      </c>
      <c r="F11" s="310"/>
      <c r="G11" s="309" t="s">
        <v>177</v>
      </c>
      <c r="H11" s="308"/>
      <c r="I11" s="309" t="s">
        <v>180</v>
      </c>
      <c r="J11" s="308"/>
      <c r="K11" s="352"/>
      <c r="L11" s="608" t="s">
        <v>178</v>
      </c>
      <c r="M11" s="609"/>
      <c r="N11" s="610" t="s">
        <v>177</v>
      </c>
      <c r="O11" s="611"/>
      <c r="P11" s="610" t="s">
        <v>180</v>
      </c>
      <c r="Q11" s="611"/>
      <c r="R11" s="514" t="s">
        <v>179</v>
      </c>
      <c r="S11" s="119"/>
      <c r="T11" s="618" t="s">
        <v>178</v>
      </c>
      <c r="U11" s="619"/>
      <c r="V11" s="622" t="s">
        <v>177</v>
      </c>
      <c r="W11" s="623"/>
      <c r="X11" s="622" t="s">
        <v>180</v>
      </c>
      <c r="Y11" s="623"/>
      <c r="Z11" s="305" t="s">
        <v>179</v>
      </c>
      <c r="AA11" s="119"/>
      <c r="AB11" s="608" t="s">
        <v>178</v>
      </c>
      <c r="AC11" s="609"/>
      <c r="AD11" s="610" t="s">
        <v>177</v>
      </c>
      <c r="AE11" s="611"/>
      <c r="AF11" s="610" t="s">
        <v>180</v>
      </c>
      <c r="AG11" s="611"/>
      <c r="AH11" s="297" t="s">
        <v>179</v>
      </c>
      <c r="AI11" s="119"/>
      <c r="AJ11" s="618" t="s">
        <v>178</v>
      </c>
      <c r="AK11" s="619"/>
      <c r="AL11" s="622" t="s">
        <v>177</v>
      </c>
      <c r="AM11" s="623"/>
      <c r="AN11" s="622" t="s">
        <v>180</v>
      </c>
      <c r="AO11" s="623"/>
      <c r="AP11" s="305" t="s">
        <v>179</v>
      </c>
      <c r="AQ11" s="119"/>
      <c r="AR11" s="608" t="s">
        <v>178</v>
      </c>
      <c r="AS11" s="609"/>
      <c r="AT11" s="610" t="s">
        <v>177</v>
      </c>
      <c r="AU11" s="611"/>
      <c r="AV11" s="610" t="s">
        <v>180</v>
      </c>
      <c r="AW11" s="611"/>
      <c r="AX11" s="297" t="s">
        <v>179</v>
      </c>
      <c r="AY11" s="119"/>
      <c r="AZ11" s="618" t="s">
        <v>178</v>
      </c>
      <c r="BA11" s="619"/>
      <c r="BB11" s="622" t="s">
        <v>177</v>
      </c>
      <c r="BC11" s="623"/>
      <c r="BD11" s="622" t="s">
        <v>180</v>
      </c>
      <c r="BE11" s="623"/>
      <c r="BF11" s="305" t="s">
        <v>179</v>
      </c>
      <c r="BG11" s="119"/>
      <c r="BH11" s="608" t="s">
        <v>178</v>
      </c>
      <c r="BI11" s="609"/>
      <c r="BJ11" s="610" t="s">
        <v>177</v>
      </c>
      <c r="BK11" s="611"/>
      <c r="BL11" s="610" t="s">
        <v>180</v>
      </c>
      <c r="BM11" s="611"/>
      <c r="BN11" s="297" t="s">
        <v>179</v>
      </c>
      <c r="BO11" s="119"/>
      <c r="BP11" s="618" t="s">
        <v>178</v>
      </c>
      <c r="BQ11" s="619"/>
      <c r="BR11" s="622" t="s">
        <v>177</v>
      </c>
      <c r="BS11" s="623"/>
      <c r="BT11" s="622" t="s">
        <v>180</v>
      </c>
      <c r="BU11" s="623"/>
      <c r="BV11" s="305" t="s">
        <v>179</v>
      </c>
      <c r="BW11" s="117"/>
      <c r="BX11" s="608" t="s">
        <v>178</v>
      </c>
      <c r="BY11" s="609"/>
      <c r="BZ11" s="610" t="s">
        <v>177</v>
      </c>
      <c r="CA11" s="611"/>
      <c r="CB11" s="610" t="s">
        <v>180</v>
      </c>
      <c r="CC11" s="611"/>
      <c r="CD11" s="305" t="s">
        <v>179</v>
      </c>
      <c r="CE11" s="117"/>
      <c r="CF11" s="618" t="s">
        <v>178</v>
      </c>
      <c r="CG11" s="619"/>
      <c r="CH11" s="622" t="s">
        <v>177</v>
      </c>
      <c r="CI11" s="623"/>
      <c r="CJ11" s="622" t="s">
        <v>180</v>
      </c>
      <c r="CK11" s="623"/>
      <c r="CL11" s="117"/>
      <c r="CM11" s="608" t="s">
        <v>178</v>
      </c>
      <c r="CN11" s="609"/>
      <c r="CO11" s="610" t="s">
        <v>177</v>
      </c>
      <c r="CP11" s="611"/>
      <c r="CQ11" s="610" t="s">
        <v>180</v>
      </c>
      <c r="CR11" s="611"/>
      <c r="CT11" s="608" t="s">
        <v>178</v>
      </c>
      <c r="CU11" s="609"/>
      <c r="CV11" s="610" t="s">
        <v>177</v>
      </c>
      <c r="CW11" s="611"/>
      <c r="CX11" s="610" t="s">
        <v>180</v>
      </c>
      <c r="CY11" s="611"/>
    </row>
    <row r="12" spans="1:103" s="407" customFormat="1" x14ac:dyDescent="0.25">
      <c r="A12" s="513"/>
      <c r="B12" s="512"/>
      <c r="C12" s="512"/>
      <c r="D12" s="511"/>
      <c r="E12" s="294" t="s">
        <v>175</v>
      </c>
      <c r="F12" s="294" t="s">
        <v>174</v>
      </c>
      <c r="G12" s="294" t="s">
        <v>175</v>
      </c>
      <c r="H12" s="294" t="s">
        <v>174</v>
      </c>
      <c r="I12" s="294" t="s">
        <v>175</v>
      </c>
      <c r="J12" s="294" t="s">
        <v>174</v>
      </c>
      <c r="K12" s="352"/>
      <c r="L12" s="289" t="s">
        <v>175</v>
      </c>
      <c r="M12" s="293" t="s">
        <v>174</v>
      </c>
      <c r="N12" s="289" t="s">
        <v>175</v>
      </c>
      <c r="O12" s="289" t="s">
        <v>174</v>
      </c>
      <c r="P12" s="289" t="s">
        <v>175</v>
      </c>
      <c r="Q12" s="289" t="s">
        <v>174</v>
      </c>
      <c r="R12" s="305" t="s">
        <v>174</v>
      </c>
      <c r="S12" s="119"/>
      <c r="T12" s="290" t="s">
        <v>175</v>
      </c>
      <c r="U12" s="290" t="s">
        <v>174</v>
      </c>
      <c r="V12" s="290" t="s">
        <v>175</v>
      </c>
      <c r="W12" s="290" t="s">
        <v>174</v>
      </c>
      <c r="X12" s="290" t="s">
        <v>175</v>
      </c>
      <c r="Y12" s="290" t="s">
        <v>174</v>
      </c>
      <c r="Z12" s="290" t="s">
        <v>174</v>
      </c>
      <c r="AA12" s="119"/>
      <c r="AB12" s="289" t="s">
        <v>175</v>
      </c>
      <c r="AC12" s="293" t="s">
        <v>174</v>
      </c>
      <c r="AD12" s="289" t="s">
        <v>175</v>
      </c>
      <c r="AE12" s="289" t="s">
        <v>174</v>
      </c>
      <c r="AF12" s="289" t="s">
        <v>175</v>
      </c>
      <c r="AG12" s="289" t="s">
        <v>174</v>
      </c>
      <c r="AH12" s="289" t="s">
        <v>174</v>
      </c>
      <c r="AI12" s="119"/>
      <c r="AJ12" s="290" t="s">
        <v>175</v>
      </c>
      <c r="AK12" s="290" t="s">
        <v>174</v>
      </c>
      <c r="AL12" s="290" t="s">
        <v>175</v>
      </c>
      <c r="AM12" s="290" t="s">
        <v>174</v>
      </c>
      <c r="AN12" s="290" t="s">
        <v>175</v>
      </c>
      <c r="AO12" s="290" t="s">
        <v>174</v>
      </c>
      <c r="AP12" s="290" t="s">
        <v>174</v>
      </c>
      <c r="AQ12" s="119"/>
      <c r="AR12" s="289" t="s">
        <v>175</v>
      </c>
      <c r="AS12" s="293" t="s">
        <v>174</v>
      </c>
      <c r="AT12" s="289" t="s">
        <v>175</v>
      </c>
      <c r="AU12" s="289" t="s">
        <v>174</v>
      </c>
      <c r="AV12" s="289" t="s">
        <v>175</v>
      </c>
      <c r="AW12" s="289" t="s">
        <v>174</v>
      </c>
      <c r="AX12" s="289" t="s">
        <v>174</v>
      </c>
      <c r="AY12" s="119"/>
      <c r="AZ12" s="290" t="s">
        <v>175</v>
      </c>
      <c r="BA12" s="290" t="s">
        <v>174</v>
      </c>
      <c r="BB12" s="290" t="s">
        <v>175</v>
      </c>
      <c r="BC12" s="290" t="s">
        <v>174</v>
      </c>
      <c r="BD12" s="290" t="s">
        <v>175</v>
      </c>
      <c r="BE12" s="290" t="s">
        <v>174</v>
      </c>
      <c r="BF12" s="290" t="s">
        <v>174</v>
      </c>
      <c r="BG12" s="119"/>
      <c r="BH12" s="289" t="s">
        <v>175</v>
      </c>
      <c r="BI12" s="293" t="s">
        <v>174</v>
      </c>
      <c r="BJ12" s="289" t="s">
        <v>175</v>
      </c>
      <c r="BK12" s="289" t="s">
        <v>174</v>
      </c>
      <c r="BL12" s="289" t="s">
        <v>175</v>
      </c>
      <c r="BM12" s="289" t="s">
        <v>174</v>
      </c>
      <c r="BN12" s="289" t="s">
        <v>174</v>
      </c>
      <c r="BO12" s="119"/>
      <c r="BP12" s="290" t="s">
        <v>175</v>
      </c>
      <c r="BQ12" s="290" t="s">
        <v>174</v>
      </c>
      <c r="BR12" s="290" t="s">
        <v>175</v>
      </c>
      <c r="BS12" s="290" t="s">
        <v>174</v>
      </c>
      <c r="BT12" s="290" t="s">
        <v>175</v>
      </c>
      <c r="BU12" s="290" t="s">
        <v>174</v>
      </c>
      <c r="BV12" s="290" t="s">
        <v>174</v>
      </c>
      <c r="BW12" s="117"/>
      <c r="BX12" s="289" t="s">
        <v>175</v>
      </c>
      <c r="BY12" s="293" t="s">
        <v>174</v>
      </c>
      <c r="BZ12" s="289" t="s">
        <v>175</v>
      </c>
      <c r="CA12" s="289" t="s">
        <v>174</v>
      </c>
      <c r="CB12" s="289" t="s">
        <v>175</v>
      </c>
      <c r="CC12" s="289" t="s">
        <v>174</v>
      </c>
      <c r="CD12" s="290" t="s">
        <v>174</v>
      </c>
      <c r="CE12" s="117"/>
      <c r="CF12" s="290" t="s">
        <v>175</v>
      </c>
      <c r="CG12" s="290" t="s">
        <v>174</v>
      </c>
      <c r="CH12" s="290" t="s">
        <v>175</v>
      </c>
      <c r="CI12" s="290" t="s">
        <v>174</v>
      </c>
      <c r="CJ12" s="290" t="s">
        <v>175</v>
      </c>
      <c r="CK12" s="290" t="s">
        <v>174</v>
      </c>
      <c r="CL12" s="117"/>
      <c r="CM12" s="289" t="s">
        <v>175</v>
      </c>
      <c r="CN12" s="293" t="s">
        <v>174</v>
      </c>
      <c r="CO12" s="289" t="s">
        <v>175</v>
      </c>
      <c r="CP12" s="289" t="s">
        <v>174</v>
      </c>
      <c r="CQ12" s="289" t="s">
        <v>175</v>
      </c>
      <c r="CR12" s="289" t="s">
        <v>174</v>
      </c>
      <c r="CT12" s="289" t="s">
        <v>175</v>
      </c>
      <c r="CU12" s="293" t="s">
        <v>174</v>
      </c>
      <c r="CV12" s="289" t="s">
        <v>175</v>
      </c>
      <c r="CW12" s="289" t="s">
        <v>174</v>
      </c>
      <c r="CX12" s="289" t="s">
        <v>175</v>
      </c>
      <c r="CY12" s="289" t="s">
        <v>174</v>
      </c>
    </row>
    <row r="13" spans="1:103" s="79" customFormat="1" ht="15" customHeight="1" x14ac:dyDescent="0.25">
      <c r="A13" s="510">
        <v>1100000000</v>
      </c>
      <c r="B13" s="509" t="s">
        <v>327</v>
      </c>
      <c r="C13" s="509"/>
      <c r="D13" s="509"/>
      <c r="E13" s="508">
        <v>0</v>
      </c>
      <c r="F13" s="508">
        <v>0</v>
      </c>
      <c r="G13" s="507">
        <v>0</v>
      </c>
      <c r="H13" s="507">
        <v>0</v>
      </c>
      <c r="I13" s="507">
        <v>0</v>
      </c>
      <c r="J13" s="507">
        <v>0</v>
      </c>
      <c r="K13" s="352"/>
      <c r="L13" s="280">
        <v>0</v>
      </c>
      <c r="M13" s="280">
        <v>0</v>
      </c>
      <c r="N13" s="504">
        <v>0</v>
      </c>
      <c r="O13" s="504">
        <v>0</v>
      </c>
      <c r="P13" s="504">
        <v>0</v>
      </c>
      <c r="Q13" s="504">
        <v>0</v>
      </c>
      <c r="R13" s="505">
        <f t="shared" ref="R13:R44" si="0">Q13+J13</f>
        <v>0</v>
      </c>
      <c r="S13" s="119"/>
      <c r="T13" s="280">
        <v>0</v>
      </c>
      <c r="U13" s="280">
        <v>0</v>
      </c>
      <c r="V13" s="504">
        <v>0</v>
      </c>
      <c r="W13" s="504">
        <v>0</v>
      </c>
      <c r="X13" s="504">
        <v>0</v>
      </c>
      <c r="Y13" s="504">
        <v>0</v>
      </c>
      <c r="Z13" s="505">
        <f t="shared" ref="Z13:Z44" si="1">Y13+R13</f>
        <v>0</v>
      </c>
      <c r="AA13" s="119"/>
      <c r="AB13" s="280">
        <v>0</v>
      </c>
      <c r="AC13" s="280">
        <v>0</v>
      </c>
      <c r="AD13" s="504">
        <v>0</v>
      </c>
      <c r="AE13" s="504">
        <v>0</v>
      </c>
      <c r="AF13" s="504">
        <v>0</v>
      </c>
      <c r="AG13" s="504">
        <v>0</v>
      </c>
      <c r="AH13" s="505">
        <f t="shared" ref="AH13:AH44" si="2">AG13+Z13</f>
        <v>0</v>
      </c>
      <c r="AI13" s="119"/>
      <c r="AJ13" s="280">
        <v>0</v>
      </c>
      <c r="AK13" s="280">
        <v>0</v>
      </c>
      <c r="AL13" s="504">
        <v>0</v>
      </c>
      <c r="AM13" s="504">
        <v>0</v>
      </c>
      <c r="AN13" s="504">
        <v>0</v>
      </c>
      <c r="AO13" s="504">
        <v>0</v>
      </c>
      <c r="AP13" s="505">
        <f t="shared" ref="AP13:AP44" si="3">AO13+AH13</f>
        <v>0</v>
      </c>
      <c r="AQ13" s="119"/>
      <c r="AR13" s="280">
        <v>0</v>
      </c>
      <c r="AS13" s="280">
        <v>0</v>
      </c>
      <c r="AT13" s="504">
        <v>0</v>
      </c>
      <c r="AU13" s="504">
        <v>0</v>
      </c>
      <c r="AV13" s="504">
        <v>0</v>
      </c>
      <c r="AW13" s="504">
        <v>0</v>
      </c>
      <c r="AX13" s="505">
        <f t="shared" ref="AX13:AX44" si="4">AW13+AP13</f>
        <v>0</v>
      </c>
      <c r="AY13" s="119"/>
      <c r="AZ13" s="280">
        <v>0</v>
      </c>
      <c r="BA13" s="280">
        <f>BA14+BA20+BA25+BA30+BA40+BA43+BA46+BA50+BA54+BA58+BA65+BA68+BA69+BA72+BA73</f>
        <v>6800000</v>
      </c>
      <c r="BB13" s="504">
        <v>0</v>
      </c>
      <c r="BC13" s="504">
        <v>0</v>
      </c>
      <c r="BD13" s="504">
        <v>0</v>
      </c>
      <c r="BE13" s="280">
        <f>BE14+BE20+BE25+BE30+BE40+BE43+BE46+BE50+BE54+BE58+BE65+BE68+BE69+BE72+BE73</f>
        <v>6800000</v>
      </c>
      <c r="BF13" s="506">
        <f t="shared" ref="BF13:BF44" si="5">BE13+AX13</f>
        <v>6800000</v>
      </c>
      <c r="BG13" s="119"/>
      <c r="BH13" s="280">
        <f>BH14+BH20+BH25+BH30+BH40+BH43+BH46+BH50+BH54+BH58+BH65+BH68+BH69+BH72+BH73</f>
        <v>8500000</v>
      </c>
      <c r="BI13" s="280">
        <v>0</v>
      </c>
      <c r="BJ13" s="504">
        <v>0</v>
      </c>
      <c r="BK13" s="504">
        <v>0</v>
      </c>
      <c r="BL13" s="280">
        <f>BL14+BL20+BL25+BL30+BL40+BL43+BL46+BL50+BL54+BL58+BL65+BL68+BL69+BL72+BL73</f>
        <v>8500000</v>
      </c>
      <c r="BM13" s="504">
        <v>0</v>
      </c>
      <c r="BN13" s="505">
        <f t="shared" ref="BN13:BN44" si="6">BM13+BF13</f>
        <v>6800000</v>
      </c>
      <c r="BO13" s="119"/>
      <c r="BP13" s="280">
        <v>0</v>
      </c>
      <c r="BQ13" s="280">
        <v>0</v>
      </c>
      <c r="BR13" s="504">
        <v>0</v>
      </c>
      <c r="BS13" s="504">
        <v>0</v>
      </c>
      <c r="BT13" s="504">
        <v>0</v>
      </c>
      <c r="BU13" s="504">
        <v>0</v>
      </c>
      <c r="BV13" s="505">
        <f t="shared" ref="BV13:BV44" si="7">BU13+BN13</f>
        <v>6800000</v>
      </c>
      <c r="BW13" s="117"/>
      <c r="BX13" s="280">
        <v>0</v>
      </c>
      <c r="BY13" s="280">
        <v>0</v>
      </c>
      <c r="BZ13" s="504">
        <v>0</v>
      </c>
      <c r="CA13" s="504">
        <v>0</v>
      </c>
      <c r="CB13" s="504">
        <v>0</v>
      </c>
      <c r="CC13" s="504">
        <v>0</v>
      </c>
      <c r="CD13" s="505">
        <f t="shared" ref="CD13:CD44" si="8">CC13+BV13</f>
        <v>6800000</v>
      </c>
      <c r="CE13" s="117"/>
      <c r="CF13" s="280">
        <v>0</v>
      </c>
      <c r="CG13" s="280">
        <v>0</v>
      </c>
      <c r="CH13" s="504">
        <v>0</v>
      </c>
      <c r="CI13" s="504">
        <v>0</v>
      </c>
      <c r="CJ13" s="504">
        <v>0</v>
      </c>
      <c r="CK13" s="504">
        <v>0</v>
      </c>
      <c r="CL13" s="117"/>
      <c r="CM13" s="280">
        <v>0</v>
      </c>
      <c r="CN13" s="280">
        <v>0</v>
      </c>
      <c r="CO13" s="504">
        <v>0</v>
      </c>
      <c r="CP13" s="504">
        <v>0</v>
      </c>
      <c r="CQ13" s="504">
        <v>0</v>
      </c>
      <c r="CR13" s="504">
        <v>0</v>
      </c>
      <c r="CS13" s="378"/>
      <c r="CT13" s="280">
        <f t="shared" ref="CT13:CT44" si="9">E13+L13+T13+AB13+AJ13+AR13+AZ13+BH13+BP13+BX13+CF13+CM13</f>
        <v>8500000</v>
      </c>
      <c r="CU13" s="280">
        <f t="shared" ref="CU13:CU44" si="10">F13+M13+U13+AC13+AK13+AS13+BA13+BI13+BQ13+BY13+CG13+CN13</f>
        <v>6800000</v>
      </c>
      <c r="CV13" s="280">
        <f t="shared" ref="CV13:CV44" si="11">G13+N13+V13+AD13+AL13+AT13+BB13+BJ13+BR13+BZ13+CH13+CO13</f>
        <v>0</v>
      </c>
      <c r="CW13" s="280">
        <f t="shared" ref="CW13:CW44" si="12">H13+O13+W13+AE13+AM13+AU13+BC13+BK13+BS13+CA13+CI13+CP13</f>
        <v>0</v>
      </c>
      <c r="CX13" s="280">
        <f t="shared" ref="CX13:CX44" si="13">I13+P13+X13+AF13+AN13+AV13+BD13+BL13+BT13+CB13+CJ13+CQ13</f>
        <v>8500000</v>
      </c>
      <c r="CY13" s="280">
        <f t="shared" ref="CY13:CY44" si="14">J13+Q13+Y13+AG13+AO13+AW13+BE13+BM13+BU13+CC13+CK13+CR13</f>
        <v>6800000</v>
      </c>
    </row>
    <row r="14" spans="1:103" s="407" customFormat="1" ht="15" customHeight="1" x14ac:dyDescent="0.25">
      <c r="A14" s="347">
        <v>1100010000</v>
      </c>
      <c r="B14" s="345" t="s">
        <v>326</v>
      </c>
      <c r="C14" s="377"/>
      <c r="D14" s="345"/>
      <c r="E14" s="203">
        <v>0</v>
      </c>
      <c r="F14" s="203">
        <v>0</v>
      </c>
      <c r="G14" s="167">
        <v>0</v>
      </c>
      <c r="H14" s="167">
        <v>0</v>
      </c>
      <c r="I14" s="167">
        <v>0</v>
      </c>
      <c r="J14" s="167">
        <v>0</v>
      </c>
      <c r="K14" s="352"/>
      <c r="L14" s="499">
        <v>0</v>
      </c>
      <c r="M14" s="499">
        <v>0</v>
      </c>
      <c r="N14" s="165">
        <v>0</v>
      </c>
      <c r="O14" s="165">
        <v>0</v>
      </c>
      <c r="P14" s="165">
        <v>0</v>
      </c>
      <c r="Q14" s="165">
        <v>0</v>
      </c>
      <c r="R14" s="165">
        <f t="shared" si="0"/>
        <v>0</v>
      </c>
      <c r="S14" s="119"/>
      <c r="T14" s="499">
        <v>0</v>
      </c>
      <c r="U14" s="499">
        <v>0</v>
      </c>
      <c r="V14" s="165">
        <v>0</v>
      </c>
      <c r="W14" s="165">
        <v>0</v>
      </c>
      <c r="X14" s="165">
        <v>0</v>
      </c>
      <c r="Y14" s="165">
        <v>0</v>
      </c>
      <c r="Z14" s="165">
        <f t="shared" si="1"/>
        <v>0</v>
      </c>
      <c r="AA14" s="119"/>
      <c r="AB14" s="499">
        <v>0</v>
      </c>
      <c r="AC14" s="499">
        <v>0</v>
      </c>
      <c r="AD14" s="165">
        <v>0</v>
      </c>
      <c r="AE14" s="165">
        <v>0</v>
      </c>
      <c r="AF14" s="165">
        <v>0</v>
      </c>
      <c r="AG14" s="165">
        <v>0</v>
      </c>
      <c r="AH14" s="165">
        <f t="shared" si="2"/>
        <v>0</v>
      </c>
      <c r="AI14" s="119"/>
      <c r="AJ14" s="499">
        <v>0</v>
      </c>
      <c r="AK14" s="499">
        <v>0</v>
      </c>
      <c r="AL14" s="165">
        <v>0</v>
      </c>
      <c r="AM14" s="165">
        <v>0</v>
      </c>
      <c r="AN14" s="165">
        <v>0</v>
      </c>
      <c r="AO14" s="165">
        <v>0</v>
      </c>
      <c r="AP14" s="165">
        <f t="shared" si="3"/>
        <v>0</v>
      </c>
      <c r="AQ14" s="119"/>
      <c r="AR14" s="499">
        <v>0</v>
      </c>
      <c r="AS14" s="499">
        <v>0</v>
      </c>
      <c r="AT14" s="165">
        <v>0</v>
      </c>
      <c r="AU14" s="165">
        <v>0</v>
      </c>
      <c r="AV14" s="165">
        <v>0</v>
      </c>
      <c r="AW14" s="165">
        <v>0</v>
      </c>
      <c r="AX14" s="165">
        <f t="shared" si="4"/>
        <v>0</v>
      </c>
      <c r="AY14" s="119"/>
      <c r="AZ14" s="499">
        <v>0</v>
      </c>
      <c r="BA14" s="99">
        <f>BA15+BA16+BA19</f>
        <v>6800000</v>
      </c>
      <c r="BB14" s="165">
        <v>0</v>
      </c>
      <c r="BC14" s="165">
        <v>0</v>
      </c>
      <c r="BD14" s="165">
        <v>0</v>
      </c>
      <c r="BE14" s="99">
        <f>BE15+BE16+BE19</f>
        <v>6800000</v>
      </c>
      <c r="BF14" s="99">
        <f t="shared" si="5"/>
        <v>6800000</v>
      </c>
      <c r="BG14" s="119"/>
      <c r="BH14" s="99">
        <f>BH15+BH16+BH19</f>
        <v>8500000</v>
      </c>
      <c r="BI14" s="499">
        <v>0</v>
      </c>
      <c r="BJ14" s="165">
        <v>0</v>
      </c>
      <c r="BK14" s="165">
        <v>0</v>
      </c>
      <c r="BL14" s="99">
        <f>BL15+BL16+BL19</f>
        <v>8500000</v>
      </c>
      <c r="BM14" s="165">
        <v>0</v>
      </c>
      <c r="BN14" s="165">
        <f t="shared" si="6"/>
        <v>6800000</v>
      </c>
      <c r="BO14" s="119"/>
      <c r="BP14" s="499">
        <v>0</v>
      </c>
      <c r="BQ14" s="499">
        <v>0</v>
      </c>
      <c r="BR14" s="165">
        <v>0</v>
      </c>
      <c r="BS14" s="165">
        <v>0</v>
      </c>
      <c r="BT14" s="165">
        <v>0</v>
      </c>
      <c r="BU14" s="165">
        <v>0</v>
      </c>
      <c r="BV14" s="165">
        <f t="shared" si="7"/>
        <v>6800000</v>
      </c>
      <c r="BW14" s="117"/>
      <c r="BX14" s="499">
        <v>0</v>
      </c>
      <c r="BY14" s="499">
        <v>0</v>
      </c>
      <c r="BZ14" s="165">
        <v>0</v>
      </c>
      <c r="CA14" s="165">
        <v>0</v>
      </c>
      <c r="CB14" s="165">
        <v>0</v>
      </c>
      <c r="CC14" s="165">
        <v>0</v>
      </c>
      <c r="CD14" s="165">
        <f t="shared" si="8"/>
        <v>6800000</v>
      </c>
      <c r="CE14" s="117"/>
      <c r="CF14" s="499">
        <v>0</v>
      </c>
      <c r="CG14" s="499">
        <v>0</v>
      </c>
      <c r="CH14" s="165">
        <v>0</v>
      </c>
      <c r="CI14" s="165">
        <v>0</v>
      </c>
      <c r="CJ14" s="165">
        <v>0</v>
      </c>
      <c r="CK14" s="165">
        <v>0</v>
      </c>
      <c r="CL14" s="117"/>
      <c r="CM14" s="499">
        <v>0</v>
      </c>
      <c r="CN14" s="499">
        <v>0</v>
      </c>
      <c r="CO14" s="165">
        <v>0</v>
      </c>
      <c r="CP14" s="165">
        <v>0</v>
      </c>
      <c r="CQ14" s="165">
        <v>0</v>
      </c>
      <c r="CR14" s="165">
        <v>0</v>
      </c>
      <c r="CS14" s="197"/>
      <c r="CT14" s="60">
        <f t="shared" si="9"/>
        <v>8500000</v>
      </c>
      <c r="CU14" s="60">
        <f t="shared" si="10"/>
        <v>6800000</v>
      </c>
      <c r="CV14" s="60">
        <f t="shared" si="11"/>
        <v>0</v>
      </c>
      <c r="CW14" s="60">
        <f t="shared" si="12"/>
        <v>0</v>
      </c>
      <c r="CX14" s="60">
        <f t="shared" si="13"/>
        <v>8500000</v>
      </c>
      <c r="CY14" s="60">
        <f t="shared" si="14"/>
        <v>6800000</v>
      </c>
    </row>
    <row r="15" spans="1:103" ht="15" customHeight="1" x14ac:dyDescent="0.25">
      <c r="A15" s="358">
        <v>1100010100</v>
      </c>
      <c r="B15" s="467"/>
      <c r="C15" s="467" t="s">
        <v>325</v>
      </c>
      <c r="D15" s="467"/>
      <c r="E15" s="465">
        <v>0</v>
      </c>
      <c r="F15" s="465">
        <v>0</v>
      </c>
      <c r="G15" s="200">
        <v>0</v>
      </c>
      <c r="H15" s="200">
        <v>0</v>
      </c>
      <c r="I15" s="200">
        <v>0</v>
      </c>
      <c r="J15" s="200">
        <v>0</v>
      </c>
      <c r="K15" s="352"/>
      <c r="L15" s="466">
        <v>0</v>
      </c>
      <c r="M15" s="466">
        <v>0</v>
      </c>
      <c r="N15" s="436">
        <v>0</v>
      </c>
      <c r="O15" s="436">
        <v>0</v>
      </c>
      <c r="P15" s="436">
        <v>0</v>
      </c>
      <c r="Q15" s="436">
        <v>0</v>
      </c>
      <c r="R15" s="436">
        <f t="shared" si="0"/>
        <v>0</v>
      </c>
      <c r="S15" s="119"/>
      <c r="T15" s="466">
        <v>0</v>
      </c>
      <c r="U15" s="466">
        <v>0</v>
      </c>
      <c r="V15" s="436">
        <v>0</v>
      </c>
      <c r="W15" s="436">
        <v>0</v>
      </c>
      <c r="X15" s="436">
        <v>0</v>
      </c>
      <c r="Y15" s="436">
        <v>0</v>
      </c>
      <c r="Z15" s="436">
        <f t="shared" si="1"/>
        <v>0</v>
      </c>
      <c r="AA15" s="119"/>
      <c r="AB15" s="466">
        <v>0</v>
      </c>
      <c r="AC15" s="466">
        <v>0</v>
      </c>
      <c r="AD15" s="436">
        <v>0</v>
      </c>
      <c r="AE15" s="436">
        <v>0</v>
      </c>
      <c r="AF15" s="436">
        <v>0</v>
      </c>
      <c r="AG15" s="436">
        <v>0</v>
      </c>
      <c r="AH15" s="436">
        <f t="shared" si="2"/>
        <v>0</v>
      </c>
      <c r="AI15" s="119"/>
      <c r="AJ15" s="466">
        <v>0</v>
      </c>
      <c r="AK15" s="466">
        <v>0</v>
      </c>
      <c r="AL15" s="436">
        <v>0</v>
      </c>
      <c r="AM15" s="436">
        <v>0</v>
      </c>
      <c r="AN15" s="436">
        <v>0</v>
      </c>
      <c r="AO15" s="436">
        <v>0</v>
      </c>
      <c r="AP15" s="436">
        <f t="shared" si="3"/>
        <v>0</v>
      </c>
      <c r="AQ15" s="119"/>
      <c r="AR15" s="466">
        <v>0</v>
      </c>
      <c r="AS15" s="466">
        <v>0</v>
      </c>
      <c r="AT15" s="436">
        <v>0</v>
      </c>
      <c r="AU15" s="436">
        <v>0</v>
      </c>
      <c r="AV15" s="436">
        <v>0</v>
      </c>
      <c r="AW15" s="436">
        <v>0</v>
      </c>
      <c r="AX15" s="503">
        <f t="shared" si="4"/>
        <v>0</v>
      </c>
      <c r="AY15" s="119"/>
      <c r="AZ15" s="466">
        <v>0</v>
      </c>
      <c r="BA15" s="466">
        <v>6800000</v>
      </c>
      <c r="BB15" s="436">
        <v>0</v>
      </c>
      <c r="BC15" s="436">
        <v>0</v>
      </c>
      <c r="BD15" s="436">
        <v>0</v>
      </c>
      <c r="BE15" s="466">
        <v>6800000</v>
      </c>
      <c r="BF15" s="466">
        <f t="shared" si="5"/>
        <v>6800000</v>
      </c>
      <c r="BG15" s="119"/>
      <c r="BH15" s="466">
        <v>8500000</v>
      </c>
      <c r="BI15" s="466">
        <v>0</v>
      </c>
      <c r="BJ15" s="436">
        <v>0</v>
      </c>
      <c r="BK15" s="436">
        <v>0</v>
      </c>
      <c r="BL15" s="466">
        <v>8500000</v>
      </c>
      <c r="BM15" s="436">
        <v>0</v>
      </c>
      <c r="BN15" s="436">
        <f t="shared" si="6"/>
        <v>6800000</v>
      </c>
      <c r="BO15" s="119"/>
      <c r="BP15" s="466">
        <v>0</v>
      </c>
      <c r="BQ15" s="466">
        <v>0</v>
      </c>
      <c r="BR15" s="436">
        <v>0</v>
      </c>
      <c r="BS15" s="436">
        <v>0</v>
      </c>
      <c r="BT15" s="436">
        <v>0</v>
      </c>
      <c r="BU15" s="436">
        <v>0</v>
      </c>
      <c r="BV15" s="436">
        <f t="shared" si="7"/>
        <v>6800000</v>
      </c>
      <c r="BW15" s="117"/>
      <c r="BX15" s="466">
        <v>0</v>
      </c>
      <c r="BY15" s="466">
        <v>0</v>
      </c>
      <c r="BZ15" s="436">
        <v>0</v>
      </c>
      <c r="CA15" s="436">
        <v>0</v>
      </c>
      <c r="CB15" s="436">
        <v>0</v>
      </c>
      <c r="CC15" s="436">
        <v>0</v>
      </c>
      <c r="CD15" s="436">
        <f t="shared" si="8"/>
        <v>6800000</v>
      </c>
      <c r="CE15" s="117"/>
      <c r="CF15" s="466">
        <v>0</v>
      </c>
      <c r="CG15" s="466">
        <v>0</v>
      </c>
      <c r="CH15" s="436">
        <v>0</v>
      </c>
      <c r="CI15" s="436">
        <v>0</v>
      </c>
      <c r="CJ15" s="436">
        <v>0</v>
      </c>
      <c r="CK15" s="436">
        <v>0</v>
      </c>
      <c r="CL15" s="117"/>
      <c r="CM15" s="466">
        <v>0</v>
      </c>
      <c r="CN15" s="466">
        <v>0</v>
      </c>
      <c r="CO15" s="436">
        <v>0</v>
      </c>
      <c r="CP15" s="436">
        <v>0</v>
      </c>
      <c r="CQ15" s="436">
        <v>0</v>
      </c>
      <c r="CR15" s="436">
        <v>0</v>
      </c>
      <c r="CS15" s="197"/>
      <c r="CT15" s="272">
        <f t="shared" si="9"/>
        <v>8500000</v>
      </c>
      <c r="CU15" s="272">
        <f t="shared" si="10"/>
        <v>6800000</v>
      </c>
      <c r="CV15" s="272">
        <f t="shared" si="11"/>
        <v>0</v>
      </c>
      <c r="CW15" s="272">
        <f t="shared" si="12"/>
        <v>0</v>
      </c>
      <c r="CX15" s="272">
        <f t="shared" si="13"/>
        <v>8500000</v>
      </c>
      <c r="CY15" s="272">
        <f t="shared" si="14"/>
        <v>6800000</v>
      </c>
    </row>
    <row r="16" spans="1:103" ht="15" customHeight="1" x14ac:dyDescent="0.25">
      <c r="A16" s="358">
        <v>1100010200</v>
      </c>
      <c r="B16" s="467"/>
      <c r="C16" s="467" t="s">
        <v>324</v>
      </c>
      <c r="D16" s="467"/>
      <c r="E16" s="465">
        <v>0</v>
      </c>
      <c r="F16" s="465">
        <v>0</v>
      </c>
      <c r="G16" s="200">
        <v>0</v>
      </c>
      <c r="H16" s="200">
        <v>0</v>
      </c>
      <c r="I16" s="200">
        <v>0</v>
      </c>
      <c r="J16" s="200">
        <v>0</v>
      </c>
      <c r="K16" s="352"/>
      <c r="L16" s="466">
        <v>0</v>
      </c>
      <c r="M16" s="466">
        <v>0</v>
      </c>
      <c r="N16" s="436">
        <v>0</v>
      </c>
      <c r="O16" s="436">
        <v>0</v>
      </c>
      <c r="P16" s="436">
        <v>0</v>
      </c>
      <c r="Q16" s="436">
        <v>0</v>
      </c>
      <c r="R16" s="436">
        <f t="shared" si="0"/>
        <v>0</v>
      </c>
      <c r="S16" s="119"/>
      <c r="T16" s="466">
        <v>0</v>
      </c>
      <c r="U16" s="466">
        <v>0</v>
      </c>
      <c r="V16" s="436">
        <v>0</v>
      </c>
      <c r="W16" s="436">
        <v>0</v>
      </c>
      <c r="X16" s="436">
        <v>0</v>
      </c>
      <c r="Y16" s="436">
        <v>0</v>
      </c>
      <c r="Z16" s="436">
        <f t="shared" si="1"/>
        <v>0</v>
      </c>
      <c r="AA16" s="119"/>
      <c r="AB16" s="466">
        <v>0</v>
      </c>
      <c r="AC16" s="466">
        <v>0</v>
      </c>
      <c r="AD16" s="436">
        <v>0</v>
      </c>
      <c r="AE16" s="436">
        <v>0</v>
      </c>
      <c r="AF16" s="436">
        <v>0</v>
      </c>
      <c r="AG16" s="436">
        <v>0</v>
      </c>
      <c r="AH16" s="436">
        <f t="shared" si="2"/>
        <v>0</v>
      </c>
      <c r="AI16" s="119"/>
      <c r="AJ16" s="466">
        <v>0</v>
      </c>
      <c r="AK16" s="466">
        <v>0</v>
      </c>
      <c r="AL16" s="436">
        <v>0</v>
      </c>
      <c r="AM16" s="436">
        <v>0</v>
      </c>
      <c r="AN16" s="436">
        <v>0</v>
      </c>
      <c r="AO16" s="436">
        <v>0</v>
      </c>
      <c r="AP16" s="436">
        <f t="shared" si="3"/>
        <v>0</v>
      </c>
      <c r="AQ16" s="119"/>
      <c r="AR16" s="466">
        <v>0</v>
      </c>
      <c r="AS16" s="466">
        <v>0</v>
      </c>
      <c r="AT16" s="436">
        <v>0</v>
      </c>
      <c r="AU16" s="436">
        <v>0</v>
      </c>
      <c r="AV16" s="436">
        <v>0</v>
      </c>
      <c r="AW16" s="436">
        <v>0</v>
      </c>
      <c r="AX16" s="503">
        <f t="shared" si="4"/>
        <v>0</v>
      </c>
      <c r="AY16" s="119"/>
      <c r="AZ16" s="466">
        <v>0</v>
      </c>
      <c r="BA16" s="466">
        <v>0</v>
      </c>
      <c r="BB16" s="436">
        <v>0</v>
      </c>
      <c r="BC16" s="436">
        <v>0</v>
      </c>
      <c r="BD16" s="436">
        <v>0</v>
      </c>
      <c r="BE16" s="466">
        <v>0</v>
      </c>
      <c r="BF16" s="466">
        <f t="shared" si="5"/>
        <v>0</v>
      </c>
      <c r="BG16" s="119"/>
      <c r="BH16" s="466">
        <v>0</v>
      </c>
      <c r="BI16" s="466">
        <v>0</v>
      </c>
      <c r="BJ16" s="436">
        <v>0</v>
      </c>
      <c r="BK16" s="436">
        <v>0</v>
      </c>
      <c r="BL16" s="466">
        <v>0</v>
      </c>
      <c r="BM16" s="436">
        <v>0</v>
      </c>
      <c r="BN16" s="436">
        <f t="shared" si="6"/>
        <v>0</v>
      </c>
      <c r="BO16" s="119"/>
      <c r="BP16" s="466">
        <v>0</v>
      </c>
      <c r="BQ16" s="466">
        <v>0</v>
      </c>
      <c r="BR16" s="436">
        <v>0</v>
      </c>
      <c r="BS16" s="436">
        <v>0</v>
      </c>
      <c r="BT16" s="436">
        <v>0</v>
      </c>
      <c r="BU16" s="436">
        <v>0</v>
      </c>
      <c r="BV16" s="436">
        <f t="shared" si="7"/>
        <v>0</v>
      </c>
      <c r="BW16" s="117"/>
      <c r="BX16" s="466">
        <v>0</v>
      </c>
      <c r="BY16" s="466">
        <v>0</v>
      </c>
      <c r="BZ16" s="436">
        <v>0</v>
      </c>
      <c r="CA16" s="436">
        <v>0</v>
      </c>
      <c r="CB16" s="436">
        <v>0</v>
      </c>
      <c r="CC16" s="436">
        <v>0</v>
      </c>
      <c r="CD16" s="436">
        <f t="shared" si="8"/>
        <v>0</v>
      </c>
      <c r="CE16" s="117"/>
      <c r="CF16" s="466">
        <v>0</v>
      </c>
      <c r="CG16" s="466">
        <v>0</v>
      </c>
      <c r="CH16" s="436">
        <v>0</v>
      </c>
      <c r="CI16" s="436">
        <v>0</v>
      </c>
      <c r="CJ16" s="436">
        <v>0</v>
      </c>
      <c r="CK16" s="436">
        <v>0</v>
      </c>
      <c r="CL16" s="117"/>
      <c r="CM16" s="466">
        <v>0</v>
      </c>
      <c r="CN16" s="466">
        <v>0</v>
      </c>
      <c r="CO16" s="436">
        <v>0</v>
      </c>
      <c r="CP16" s="436">
        <v>0</v>
      </c>
      <c r="CQ16" s="436">
        <v>0</v>
      </c>
      <c r="CR16" s="436">
        <v>0</v>
      </c>
      <c r="CS16" s="197"/>
      <c r="CT16" s="272">
        <f t="shared" si="9"/>
        <v>0</v>
      </c>
      <c r="CU16" s="272">
        <f t="shared" si="10"/>
        <v>0</v>
      </c>
      <c r="CV16" s="272">
        <f t="shared" si="11"/>
        <v>0</v>
      </c>
      <c r="CW16" s="272">
        <f t="shared" si="12"/>
        <v>0</v>
      </c>
      <c r="CX16" s="272">
        <f t="shared" si="13"/>
        <v>0</v>
      </c>
      <c r="CY16" s="272">
        <f t="shared" si="14"/>
        <v>0</v>
      </c>
    </row>
    <row r="17" spans="1:103" ht="15" customHeight="1" x14ac:dyDescent="0.25">
      <c r="A17" s="358">
        <v>1100010210</v>
      </c>
      <c r="B17" s="439"/>
      <c r="C17" s="439"/>
      <c r="D17" s="467" t="s">
        <v>323</v>
      </c>
      <c r="E17" s="465">
        <v>0</v>
      </c>
      <c r="F17" s="465">
        <v>0</v>
      </c>
      <c r="G17" s="200">
        <v>0</v>
      </c>
      <c r="H17" s="200">
        <v>0</v>
      </c>
      <c r="I17" s="200">
        <v>0</v>
      </c>
      <c r="J17" s="200">
        <v>0</v>
      </c>
      <c r="K17" s="352"/>
      <c r="L17" s="466">
        <v>0</v>
      </c>
      <c r="M17" s="466">
        <v>0</v>
      </c>
      <c r="N17" s="436">
        <v>0</v>
      </c>
      <c r="O17" s="436">
        <v>0</v>
      </c>
      <c r="P17" s="436">
        <v>0</v>
      </c>
      <c r="Q17" s="436">
        <v>0</v>
      </c>
      <c r="R17" s="436">
        <f t="shared" si="0"/>
        <v>0</v>
      </c>
      <c r="S17" s="119"/>
      <c r="T17" s="466">
        <v>0</v>
      </c>
      <c r="U17" s="466">
        <v>0</v>
      </c>
      <c r="V17" s="436">
        <v>0</v>
      </c>
      <c r="W17" s="436">
        <v>0</v>
      </c>
      <c r="X17" s="436">
        <v>0</v>
      </c>
      <c r="Y17" s="436">
        <v>0</v>
      </c>
      <c r="Z17" s="436">
        <f t="shared" si="1"/>
        <v>0</v>
      </c>
      <c r="AA17" s="119"/>
      <c r="AB17" s="466">
        <v>0</v>
      </c>
      <c r="AC17" s="466">
        <v>0</v>
      </c>
      <c r="AD17" s="436">
        <v>0</v>
      </c>
      <c r="AE17" s="436">
        <v>0</v>
      </c>
      <c r="AF17" s="436">
        <v>0</v>
      </c>
      <c r="AG17" s="436">
        <v>0</v>
      </c>
      <c r="AH17" s="436">
        <f t="shared" si="2"/>
        <v>0</v>
      </c>
      <c r="AI17" s="119"/>
      <c r="AJ17" s="466">
        <v>0</v>
      </c>
      <c r="AK17" s="466">
        <v>0</v>
      </c>
      <c r="AL17" s="436">
        <v>0</v>
      </c>
      <c r="AM17" s="436">
        <v>0</v>
      </c>
      <c r="AN17" s="436">
        <v>0</v>
      </c>
      <c r="AO17" s="436">
        <v>0</v>
      </c>
      <c r="AP17" s="436">
        <f t="shared" si="3"/>
        <v>0</v>
      </c>
      <c r="AQ17" s="119"/>
      <c r="AR17" s="466">
        <v>0</v>
      </c>
      <c r="AS17" s="466">
        <v>0</v>
      </c>
      <c r="AT17" s="436">
        <v>0</v>
      </c>
      <c r="AU17" s="436">
        <v>0</v>
      </c>
      <c r="AV17" s="436">
        <v>0</v>
      </c>
      <c r="AW17" s="436">
        <v>0</v>
      </c>
      <c r="AX17" s="503">
        <f t="shared" si="4"/>
        <v>0</v>
      </c>
      <c r="AY17" s="119"/>
      <c r="AZ17" s="466">
        <v>0</v>
      </c>
      <c r="BA17" s="466">
        <v>0</v>
      </c>
      <c r="BB17" s="436">
        <v>0</v>
      </c>
      <c r="BC17" s="436">
        <v>0</v>
      </c>
      <c r="BD17" s="436">
        <v>0</v>
      </c>
      <c r="BE17" s="466">
        <v>0</v>
      </c>
      <c r="BF17" s="466">
        <f t="shared" si="5"/>
        <v>0</v>
      </c>
      <c r="BG17" s="119"/>
      <c r="BH17" s="466">
        <v>0</v>
      </c>
      <c r="BI17" s="466">
        <v>0</v>
      </c>
      <c r="BJ17" s="436">
        <v>0</v>
      </c>
      <c r="BK17" s="436">
        <v>0</v>
      </c>
      <c r="BL17" s="466">
        <v>0</v>
      </c>
      <c r="BM17" s="436">
        <v>0</v>
      </c>
      <c r="BN17" s="436">
        <f t="shared" si="6"/>
        <v>0</v>
      </c>
      <c r="BO17" s="119"/>
      <c r="BP17" s="466">
        <v>0</v>
      </c>
      <c r="BQ17" s="466">
        <v>0</v>
      </c>
      <c r="BR17" s="436">
        <v>0</v>
      </c>
      <c r="BS17" s="436">
        <v>0</v>
      </c>
      <c r="BT17" s="436">
        <v>0</v>
      </c>
      <c r="BU17" s="436">
        <v>0</v>
      </c>
      <c r="BV17" s="436">
        <f t="shared" si="7"/>
        <v>0</v>
      </c>
      <c r="BW17" s="117"/>
      <c r="BX17" s="466">
        <v>0</v>
      </c>
      <c r="BY17" s="466">
        <v>0</v>
      </c>
      <c r="BZ17" s="436">
        <v>0</v>
      </c>
      <c r="CA17" s="436">
        <v>0</v>
      </c>
      <c r="CB17" s="436">
        <v>0</v>
      </c>
      <c r="CC17" s="436">
        <v>0</v>
      </c>
      <c r="CD17" s="436">
        <f t="shared" si="8"/>
        <v>0</v>
      </c>
      <c r="CE17" s="117"/>
      <c r="CF17" s="466">
        <v>0</v>
      </c>
      <c r="CG17" s="466">
        <v>0</v>
      </c>
      <c r="CH17" s="436">
        <v>0</v>
      </c>
      <c r="CI17" s="436">
        <v>0</v>
      </c>
      <c r="CJ17" s="436">
        <v>0</v>
      </c>
      <c r="CK17" s="436">
        <v>0</v>
      </c>
      <c r="CL17" s="117"/>
      <c r="CM17" s="466">
        <v>0</v>
      </c>
      <c r="CN17" s="466">
        <v>0</v>
      </c>
      <c r="CO17" s="436">
        <v>0</v>
      </c>
      <c r="CP17" s="436">
        <v>0</v>
      </c>
      <c r="CQ17" s="436">
        <v>0</v>
      </c>
      <c r="CR17" s="436">
        <v>0</v>
      </c>
      <c r="CS17" s="197"/>
      <c r="CT17" s="272">
        <f t="shared" si="9"/>
        <v>0</v>
      </c>
      <c r="CU17" s="272">
        <f t="shared" si="10"/>
        <v>0</v>
      </c>
      <c r="CV17" s="272">
        <f t="shared" si="11"/>
        <v>0</v>
      </c>
      <c r="CW17" s="272">
        <f t="shared" si="12"/>
        <v>0</v>
      </c>
      <c r="CX17" s="272">
        <f t="shared" si="13"/>
        <v>0</v>
      </c>
      <c r="CY17" s="272">
        <f t="shared" si="14"/>
        <v>0</v>
      </c>
    </row>
    <row r="18" spans="1:103" ht="15" customHeight="1" x14ac:dyDescent="0.25">
      <c r="A18" s="358">
        <v>1100010220</v>
      </c>
      <c r="B18" s="439"/>
      <c r="C18" s="439"/>
      <c r="D18" s="467" t="s">
        <v>322</v>
      </c>
      <c r="E18" s="465">
        <v>0</v>
      </c>
      <c r="F18" s="465">
        <v>0</v>
      </c>
      <c r="G18" s="200">
        <v>0</v>
      </c>
      <c r="H18" s="200">
        <v>0</v>
      </c>
      <c r="I18" s="200">
        <v>0</v>
      </c>
      <c r="J18" s="200">
        <v>0</v>
      </c>
      <c r="K18" s="352"/>
      <c r="L18" s="466">
        <v>0</v>
      </c>
      <c r="M18" s="466">
        <v>0</v>
      </c>
      <c r="N18" s="436">
        <v>0</v>
      </c>
      <c r="O18" s="436">
        <v>0</v>
      </c>
      <c r="P18" s="436">
        <v>0</v>
      </c>
      <c r="Q18" s="436">
        <v>0</v>
      </c>
      <c r="R18" s="436">
        <f t="shared" si="0"/>
        <v>0</v>
      </c>
      <c r="S18" s="119"/>
      <c r="T18" s="466">
        <v>0</v>
      </c>
      <c r="U18" s="466">
        <v>0</v>
      </c>
      <c r="V18" s="436">
        <v>0</v>
      </c>
      <c r="W18" s="436">
        <v>0</v>
      </c>
      <c r="X18" s="436">
        <v>0</v>
      </c>
      <c r="Y18" s="436">
        <v>0</v>
      </c>
      <c r="Z18" s="436">
        <f t="shared" si="1"/>
        <v>0</v>
      </c>
      <c r="AA18" s="119"/>
      <c r="AB18" s="466">
        <v>0</v>
      </c>
      <c r="AC18" s="466">
        <v>0</v>
      </c>
      <c r="AD18" s="436">
        <v>0</v>
      </c>
      <c r="AE18" s="436">
        <v>0</v>
      </c>
      <c r="AF18" s="436">
        <v>0</v>
      </c>
      <c r="AG18" s="436">
        <v>0</v>
      </c>
      <c r="AH18" s="436">
        <f t="shared" si="2"/>
        <v>0</v>
      </c>
      <c r="AI18" s="119"/>
      <c r="AJ18" s="466">
        <v>0</v>
      </c>
      <c r="AK18" s="466">
        <v>0</v>
      </c>
      <c r="AL18" s="436">
        <v>0</v>
      </c>
      <c r="AM18" s="436">
        <v>0</v>
      </c>
      <c r="AN18" s="436">
        <v>0</v>
      </c>
      <c r="AO18" s="436">
        <v>0</v>
      </c>
      <c r="AP18" s="436">
        <f t="shared" si="3"/>
        <v>0</v>
      </c>
      <c r="AQ18" s="119"/>
      <c r="AR18" s="466">
        <v>0</v>
      </c>
      <c r="AS18" s="466">
        <v>0</v>
      </c>
      <c r="AT18" s="436">
        <v>0</v>
      </c>
      <c r="AU18" s="436">
        <v>0</v>
      </c>
      <c r="AV18" s="436">
        <v>0</v>
      </c>
      <c r="AW18" s="436">
        <v>0</v>
      </c>
      <c r="AX18" s="503">
        <f t="shared" si="4"/>
        <v>0</v>
      </c>
      <c r="AY18" s="119"/>
      <c r="AZ18" s="466">
        <v>0</v>
      </c>
      <c r="BA18" s="466">
        <v>0</v>
      </c>
      <c r="BB18" s="436">
        <v>0</v>
      </c>
      <c r="BC18" s="436">
        <v>0</v>
      </c>
      <c r="BD18" s="436">
        <v>0</v>
      </c>
      <c r="BE18" s="466">
        <v>0</v>
      </c>
      <c r="BF18" s="466">
        <f t="shared" si="5"/>
        <v>0</v>
      </c>
      <c r="BG18" s="119"/>
      <c r="BH18" s="466">
        <v>0</v>
      </c>
      <c r="BI18" s="466">
        <v>0</v>
      </c>
      <c r="BJ18" s="436">
        <v>0</v>
      </c>
      <c r="BK18" s="436">
        <v>0</v>
      </c>
      <c r="BL18" s="466">
        <v>0</v>
      </c>
      <c r="BM18" s="436">
        <v>0</v>
      </c>
      <c r="BN18" s="436">
        <f t="shared" si="6"/>
        <v>0</v>
      </c>
      <c r="BO18" s="119"/>
      <c r="BP18" s="466">
        <v>0</v>
      </c>
      <c r="BQ18" s="466">
        <v>0</v>
      </c>
      <c r="BR18" s="436">
        <v>0</v>
      </c>
      <c r="BS18" s="436">
        <v>0</v>
      </c>
      <c r="BT18" s="436">
        <v>0</v>
      </c>
      <c r="BU18" s="436">
        <v>0</v>
      </c>
      <c r="BV18" s="436">
        <f t="shared" si="7"/>
        <v>0</v>
      </c>
      <c r="BW18" s="117"/>
      <c r="BX18" s="466">
        <v>0</v>
      </c>
      <c r="BY18" s="466">
        <v>0</v>
      </c>
      <c r="BZ18" s="436">
        <v>0</v>
      </c>
      <c r="CA18" s="436">
        <v>0</v>
      </c>
      <c r="CB18" s="436">
        <v>0</v>
      </c>
      <c r="CC18" s="436">
        <v>0</v>
      </c>
      <c r="CD18" s="436">
        <f t="shared" si="8"/>
        <v>0</v>
      </c>
      <c r="CE18" s="117"/>
      <c r="CF18" s="466">
        <v>0</v>
      </c>
      <c r="CG18" s="466">
        <v>0</v>
      </c>
      <c r="CH18" s="436">
        <v>0</v>
      </c>
      <c r="CI18" s="436">
        <v>0</v>
      </c>
      <c r="CJ18" s="436">
        <v>0</v>
      </c>
      <c r="CK18" s="436">
        <v>0</v>
      </c>
      <c r="CL18" s="117"/>
      <c r="CM18" s="466">
        <v>0</v>
      </c>
      <c r="CN18" s="466">
        <v>0</v>
      </c>
      <c r="CO18" s="436">
        <v>0</v>
      </c>
      <c r="CP18" s="436">
        <v>0</v>
      </c>
      <c r="CQ18" s="436">
        <v>0</v>
      </c>
      <c r="CR18" s="436">
        <v>0</v>
      </c>
      <c r="CS18" s="197"/>
      <c r="CT18" s="272">
        <f t="shared" si="9"/>
        <v>0</v>
      </c>
      <c r="CU18" s="272">
        <f t="shared" si="10"/>
        <v>0</v>
      </c>
      <c r="CV18" s="272">
        <f t="shared" si="11"/>
        <v>0</v>
      </c>
      <c r="CW18" s="272">
        <f t="shared" si="12"/>
        <v>0</v>
      </c>
      <c r="CX18" s="272">
        <f t="shared" si="13"/>
        <v>0</v>
      </c>
      <c r="CY18" s="272">
        <f t="shared" si="14"/>
        <v>0</v>
      </c>
    </row>
    <row r="19" spans="1:103" ht="15" customHeight="1" x14ac:dyDescent="0.25">
      <c r="A19" s="358">
        <v>1100019000</v>
      </c>
      <c r="B19" s="467"/>
      <c r="C19" s="392" t="s">
        <v>321</v>
      </c>
      <c r="D19" s="392"/>
      <c r="E19" s="465">
        <v>0</v>
      </c>
      <c r="F19" s="465">
        <v>0</v>
      </c>
      <c r="G19" s="200">
        <v>0</v>
      </c>
      <c r="H19" s="200">
        <v>0</v>
      </c>
      <c r="I19" s="200">
        <v>0</v>
      </c>
      <c r="J19" s="200">
        <v>0</v>
      </c>
      <c r="K19" s="352"/>
      <c r="L19" s="466">
        <v>0</v>
      </c>
      <c r="M19" s="466">
        <v>0</v>
      </c>
      <c r="N19" s="436">
        <v>0</v>
      </c>
      <c r="O19" s="436">
        <v>0</v>
      </c>
      <c r="P19" s="436">
        <v>0</v>
      </c>
      <c r="Q19" s="436">
        <v>0</v>
      </c>
      <c r="R19" s="436">
        <f t="shared" si="0"/>
        <v>0</v>
      </c>
      <c r="S19" s="119"/>
      <c r="T19" s="466">
        <v>0</v>
      </c>
      <c r="U19" s="466">
        <v>0</v>
      </c>
      <c r="V19" s="436">
        <v>0</v>
      </c>
      <c r="W19" s="436">
        <v>0</v>
      </c>
      <c r="X19" s="436">
        <v>0</v>
      </c>
      <c r="Y19" s="436">
        <v>0</v>
      </c>
      <c r="Z19" s="436">
        <f t="shared" si="1"/>
        <v>0</v>
      </c>
      <c r="AA19" s="119"/>
      <c r="AB19" s="466">
        <v>0</v>
      </c>
      <c r="AC19" s="466">
        <v>0</v>
      </c>
      <c r="AD19" s="436">
        <v>0</v>
      </c>
      <c r="AE19" s="436">
        <v>0</v>
      </c>
      <c r="AF19" s="436">
        <v>0</v>
      </c>
      <c r="AG19" s="436">
        <v>0</v>
      </c>
      <c r="AH19" s="436">
        <f t="shared" si="2"/>
        <v>0</v>
      </c>
      <c r="AI19" s="119"/>
      <c r="AJ19" s="466">
        <v>0</v>
      </c>
      <c r="AK19" s="466">
        <v>0</v>
      </c>
      <c r="AL19" s="436">
        <v>0</v>
      </c>
      <c r="AM19" s="436">
        <v>0</v>
      </c>
      <c r="AN19" s="436">
        <v>0</v>
      </c>
      <c r="AO19" s="436">
        <v>0</v>
      </c>
      <c r="AP19" s="436">
        <f t="shared" si="3"/>
        <v>0</v>
      </c>
      <c r="AQ19" s="119"/>
      <c r="AR19" s="466">
        <v>0</v>
      </c>
      <c r="AS19" s="466">
        <v>0</v>
      </c>
      <c r="AT19" s="436">
        <v>0</v>
      </c>
      <c r="AU19" s="436">
        <v>0</v>
      </c>
      <c r="AV19" s="436">
        <v>0</v>
      </c>
      <c r="AW19" s="436">
        <v>0</v>
      </c>
      <c r="AX19" s="503">
        <f t="shared" si="4"/>
        <v>0</v>
      </c>
      <c r="AY19" s="119"/>
      <c r="AZ19" s="466">
        <v>0</v>
      </c>
      <c r="BA19" s="466">
        <v>0</v>
      </c>
      <c r="BB19" s="436">
        <v>0</v>
      </c>
      <c r="BC19" s="436">
        <v>0</v>
      </c>
      <c r="BD19" s="436">
        <v>0</v>
      </c>
      <c r="BE19" s="466">
        <v>0</v>
      </c>
      <c r="BF19" s="466">
        <f t="shared" si="5"/>
        <v>0</v>
      </c>
      <c r="BG19" s="119"/>
      <c r="BH19" s="466">
        <v>0</v>
      </c>
      <c r="BI19" s="466">
        <v>0</v>
      </c>
      <c r="BJ19" s="436">
        <v>0</v>
      </c>
      <c r="BK19" s="436">
        <v>0</v>
      </c>
      <c r="BL19" s="466">
        <v>0</v>
      </c>
      <c r="BM19" s="436">
        <v>0</v>
      </c>
      <c r="BN19" s="436">
        <f t="shared" si="6"/>
        <v>0</v>
      </c>
      <c r="BO19" s="119"/>
      <c r="BP19" s="466">
        <v>0</v>
      </c>
      <c r="BQ19" s="466">
        <v>0</v>
      </c>
      <c r="BR19" s="436">
        <v>0</v>
      </c>
      <c r="BS19" s="436">
        <v>0</v>
      </c>
      <c r="BT19" s="436">
        <v>0</v>
      </c>
      <c r="BU19" s="436">
        <v>0</v>
      </c>
      <c r="BV19" s="436">
        <f t="shared" si="7"/>
        <v>0</v>
      </c>
      <c r="BW19" s="117"/>
      <c r="BX19" s="466">
        <v>0</v>
      </c>
      <c r="BY19" s="466">
        <v>0</v>
      </c>
      <c r="BZ19" s="436">
        <v>0</v>
      </c>
      <c r="CA19" s="436">
        <v>0</v>
      </c>
      <c r="CB19" s="436">
        <v>0</v>
      </c>
      <c r="CC19" s="436">
        <v>0</v>
      </c>
      <c r="CD19" s="436">
        <f t="shared" si="8"/>
        <v>0</v>
      </c>
      <c r="CE19" s="117"/>
      <c r="CF19" s="466">
        <v>0</v>
      </c>
      <c r="CG19" s="466">
        <v>0</v>
      </c>
      <c r="CH19" s="436">
        <v>0</v>
      </c>
      <c r="CI19" s="436">
        <v>0</v>
      </c>
      <c r="CJ19" s="436">
        <v>0</v>
      </c>
      <c r="CK19" s="436">
        <v>0</v>
      </c>
      <c r="CL19" s="117"/>
      <c r="CM19" s="466">
        <v>0</v>
      </c>
      <c r="CN19" s="466">
        <v>0</v>
      </c>
      <c r="CO19" s="436">
        <v>0</v>
      </c>
      <c r="CP19" s="436">
        <v>0</v>
      </c>
      <c r="CQ19" s="436">
        <v>0</v>
      </c>
      <c r="CR19" s="436">
        <v>0</v>
      </c>
      <c r="CS19" s="197"/>
      <c r="CT19" s="272">
        <f t="shared" si="9"/>
        <v>0</v>
      </c>
      <c r="CU19" s="272">
        <f t="shared" si="10"/>
        <v>0</v>
      </c>
      <c r="CV19" s="272">
        <f t="shared" si="11"/>
        <v>0</v>
      </c>
      <c r="CW19" s="272">
        <f t="shared" si="12"/>
        <v>0</v>
      </c>
      <c r="CX19" s="272">
        <f t="shared" si="13"/>
        <v>0</v>
      </c>
      <c r="CY19" s="272">
        <f t="shared" si="14"/>
        <v>0</v>
      </c>
    </row>
    <row r="20" spans="1:103" s="407" customFormat="1" ht="15" customHeight="1" x14ac:dyDescent="0.25">
      <c r="A20" s="347">
        <v>1100020000</v>
      </c>
      <c r="B20" s="377" t="s">
        <v>320</v>
      </c>
      <c r="C20" s="377"/>
      <c r="D20" s="345"/>
      <c r="E20" s="203">
        <v>0</v>
      </c>
      <c r="F20" s="203">
        <v>0</v>
      </c>
      <c r="G20" s="167">
        <v>0</v>
      </c>
      <c r="H20" s="167">
        <v>0</v>
      </c>
      <c r="I20" s="167">
        <v>0</v>
      </c>
      <c r="J20" s="167">
        <v>0</v>
      </c>
      <c r="K20" s="352"/>
      <c r="L20" s="499">
        <v>0</v>
      </c>
      <c r="M20" s="499">
        <v>0</v>
      </c>
      <c r="N20" s="165">
        <v>0</v>
      </c>
      <c r="O20" s="165">
        <v>0</v>
      </c>
      <c r="P20" s="165">
        <v>0</v>
      </c>
      <c r="Q20" s="165">
        <v>0</v>
      </c>
      <c r="R20" s="165">
        <f t="shared" si="0"/>
        <v>0</v>
      </c>
      <c r="S20" s="119"/>
      <c r="T20" s="499">
        <v>0</v>
      </c>
      <c r="U20" s="499">
        <v>0</v>
      </c>
      <c r="V20" s="165">
        <v>0</v>
      </c>
      <c r="W20" s="165">
        <v>0</v>
      </c>
      <c r="X20" s="165">
        <v>0</v>
      </c>
      <c r="Y20" s="165">
        <v>0</v>
      </c>
      <c r="Z20" s="165">
        <f t="shared" si="1"/>
        <v>0</v>
      </c>
      <c r="AA20" s="119"/>
      <c r="AB20" s="499">
        <v>0</v>
      </c>
      <c r="AC20" s="499">
        <v>0</v>
      </c>
      <c r="AD20" s="165">
        <v>0</v>
      </c>
      <c r="AE20" s="165">
        <v>0</v>
      </c>
      <c r="AF20" s="165">
        <v>0</v>
      </c>
      <c r="AG20" s="165">
        <v>0</v>
      </c>
      <c r="AH20" s="165">
        <f t="shared" si="2"/>
        <v>0</v>
      </c>
      <c r="AI20" s="119"/>
      <c r="AJ20" s="499">
        <v>0</v>
      </c>
      <c r="AK20" s="499">
        <v>0</v>
      </c>
      <c r="AL20" s="165">
        <v>0</v>
      </c>
      <c r="AM20" s="165">
        <v>0</v>
      </c>
      <c r="AN20" s="165">
        <v>0</v>
      </c>
      <c r="AO20" s="165">
        <v>0</v>
      </c>
      <c r="AP20" s="165">
        <f t="shared" si="3"/>
        <v>0</v>
      </c>
      <c r="AQ20" s="119"/>
      <c r="AR20" s="499">
        <v>0</v>
      </c>
      <c r="AS20" s="499">
        <v>0</v>
      </c>
      <c r="AT20" s="165">
        <v>0</v>
      </c>
      <c r="AU20" s="165">
        <v>0</v>
      </c>
      <c r="AV20" s="165">
        <v>0</v>
      </c>
      <c r="AW20" s="165">
        <v>0</v>
      </c>
      <c r="AX20" s="165">
        <f t="shared" si="4"/>
        <v>0</v>
      </c>
      <c r="AY20" s="119"/>
      <c r="AZ20" s="499">
        <v>0</v>
      </c>
      <c r="BA20" s="499">
        <v>0</v>
      </c>
      <c r="BB20" s="165">
        <v>0</v>
      </c>
      <c r="BC20" s="165">
        <v>0</v>
      </c>
      <c r="BD20" s="165">
        <v>0</v>
      </c>
      <c r="BE20" s="499">
        <v>0</v>
      </c>
      <c r="BF20" s="499">
        <f t="shared" si="5"/>
        <v>0</v>
      </c>
      <c r="BG20" s="119"/>
      <c r="BH20" s="499">
        <v>0</v>
      </c>
      <c r="BI20" s="499">
        <v>0</v>
      </c>
      <c r="BJ20" s="165">
        <v>0</v>
      </c>
      <c r="BK20" s="165">
        <v>0</v>
      </c>
      <c r="BL20" s="499">
        <v>0</v>
      </c>
      <c r="BM20" s="165">
        <v>0</v>
      </c>
      <c r="BN20" s="165">
        <f t="shared" si="6"/>
        <v>0</v>
      </c>
      <c r="BO20" s="119"/>
      <c r="BP20" s="499">
        <v>0</v>
      </c>
      <c r="BQ20" s="499">
        <v>0</v>
      </c>
      <c r="BR20" s="165">
        <v>0</v>
      </c>
      <c r="BS20" s="165">
        <v>0</v>
      </c>
      <c r="BT20" s="165">
        <v>0</v>
      </c>
      <c r="BU20" s="165">
        <v>0</v>
      </c>
      <c r="BV20" s="165">
        <f t="shared" si="7"/>
        <v>0</v>
      </c>
      <c r="BW20" s="117"/>
      <c r="BX20" s="499">
        <v>0</v>
      </c>
      <c r="BY20" s="499">
        <v>0</v>
      </c>
      <c r="BZ20" s="165">
        <v>0</v>
      </c>
      <c r="CA20" s="165">
        <v>0</v>
      </c>
      <c r="CB20" s="165">
        <v>0</v>
      </c>
      <c r="CC20" s="165">
        <v>0</v>
      </c>
      <c r="CD20" s="165">
        <f t="shared" si="8"/>
        <v>0</v>
      </c>
      <c r="CE20" s="117"/>
      <c r="CF20" s="499">
        <v>0</v>
      </c>
      <c r="CG20" s="499">
        <v>0</v>
      </c>
      <c r="CH20" s="165">
        <v>0</v>
      </c>
      <c r="CI20" s="165">
        <v>0</v>
      </c>
      <c r="CJ20" s="165">
        <v>0</v>
      </c>
      <c r="CK20" s="165">
        <v>0</v>
      </c>
      <c r="CL20" s="117"/>
      <c r="CM20" s="499">
        <v>0</v>
      </c>
      <c r="CN20" s="499">
        <v>0</v>
      </c>
      <c r="CO20" s="165">
        <v>0</v>
      </c>
      <c r="CP20" s="165">
        <v>0</v>
      </c>
      <c r="CQ20" s="165">
        <v>0</v>
      </c>
      <c r="CR20" s="165">
        <v>0</v>
      </c>
      <c r="CS20" s="197"/>
      <c r="CT20" s="60">
        <f t="shared" si="9"/>
        <v>0</v>
      </c>
      <c r="CU20" s="60">
        <f t="shared" si="10"/>
        <v>0</v>
      </c>
      <c r="CV20" s="60">
        <f t="shared" si="11"/>
        <v>0</v>
      </c>
      <c r="CW20" s="60">
        <f t="shared" si="12"/>
        <v>0</v>
      </c>
      <c r="CX20" s="60">
        <f t="shared" si="13"/>
        <v>0</v>
      </c>
      <c r="CY20" s="60">
        <f t="shared" si="14"/>
        <v>0</v>
      </c>
    </row>
    <row r="21" spans="1:103" ht="15" customHeight="1" x14ac:dyDescent="0.25">
      <c r="A21" s="358">
        <v>1100020100</v>
      </c>
      <c r="B21" s="467"/>
      <c r="C21" s="467" t="s">
        <v>319</v>
      </c>
      <c r="D21" s="392"/>
      <c r="E21" s="465">
        <v>0</v>
      </c>
      <c r="F21" s="465">
        <v>0</v>
      </c>
      <c r="G21" s="465">
        <v>0</v>
      </c>
      <c r="H21" s="465">
        <v>0</v>
      </c>
      <c r="I21" s="465">
        <v>0</v>
      </c>
      <c r="J21" s="465">
        <v>0</v>
      </c>
      <c r="K21" s="352"/>
      <c r="L21" s="466">
        <v>0</v>
      </c>
      <c r="M21" s="466">
        <v>0</v>
      </c>
      <c r="N21" s="466">
        <v>0</v>
      </c>
      <c r="O21" s="466">
        <v>0</v>
      </c>
      <c r="P21" s="466">
        <v>0</v>
      </c>
      <c r="Q21" s="466">
        <v>0</v>
      </c>
      <c r="R21" s="436">
        <f t="shared" si="0"/>
        <v>0</v>
      </c>
      <c r="S21" s="119"/>
      <c r="T21" s="466">
        <v>0</v>
      </c>
      <c r="U21" s="466">
        <v>0</v>
      </c>
      <c r="V21" s="466">
        <v>0</v>
      </c>
      <c r="W21" s="466">
        <v>0</v>
      </c>
      <c r="X21" s="466">
        <v>0</v>
      </c>
      <c r="Y21" s="466">
        <v>0</v>
      </c>
      <c r="Z21" s="436">
        <f t="shared" si="1"/>
        <v>0</v>
      </c>
      <c r="AA21" s="119"/>
      <c r="AB21" s="466">
        <v>0</v>
      </c>
      <c r="AC21" s="466">
        <v>0</v>
      </c>
      <c r="AD21" s="466">
        <v>0</v>
      </c>
      <c r="AE21" s="466">
        <v>0</v>
      </c>
      <c r="AF21" s="466">
        <v>0</v>
      </c>
      <c r="AG21" s="466">
        <v>0</v>
      </c>
      <c r="AH21" s="436">
        <f t="shared" si="2"/>
        <v>0</v>
      </c>
      <c r="AI21" s="119"/>
      <c r="AJ21" s="466">
        <v>0</v>
      </c>
      <c r="AK21" s="466">
        <v>0</v>
      </c>
      <c r="AL21" s="466">
        <v>0</v>
      </c>
      <c r="AM21" s="466">
        <v>0</v>
      </c>
      <c r="AN21" s="466">
        <v>0</v>
      </c>
      <c r="AO21" s="466">
        <v>0</v>
      </c>
      <c r="AP21" s="436">
        <f t="shared" si="3"/>
        <v>0</v>
      </c>
      <c r="AQ21" s="119"/>
      <c r="AR21" s="466">
        <v>0</v>
      </c>
      <c r="AS21" s="466">
        <v>0</v>
      </c>
      <c r="AT21" s="466">
        <v>0</v>
      </c>
      <c r="AU21" s="466">
        <v>0</v>
      </c>
      <c r="AV21" s="466">
        <v>0</v>
      </c>
      <c r="AW21" s="466">
        <v>0</v>
      </c>
      <c r="AX21" s="68">
        <f t="shared" si="4"/>
        <v>0</v>
      </c>
      <c r="AY21" s="119"/>
      <c r="AZ21" s="466">
        <v>0</v>
      </c>
      <c r="BA21" s="466">
        <v>0</v>
      </c>
      <c r="BB21" s="466">
        <v>0</v>
      </c>
      <c r="BC21" s="466">
        <v>0</v>
      </c>
      <c r="BD21" s="466">
        <v>0</v>
      </c>
      <c r="BE21" s="466">
        <v>0</v>
      </c>
      <c r="BF21" s="466">
        <f t="shared" si="5"/>
        <v>0</v>
      </c>
      <c r="BG21" s="119"/>
      <c r="BH21" s="466">
        <v>0</v>
      </c>
      <c r="BI21" s="466">
        <v>0</v>
      </c>
      <c r="BJ21" s="466">
        <v>0</v>
      </c>
      <c r="BK21" s="466">
        <v>0</v>
      </c>
      <c r="BL21" s="466">
        <v>0</v>
      </c>
      <c r="BM21" s="466">
        <v>0</v>
      </c>
      <c r="BN21" s="436">
        <f t="shared" si="6"/>
        <v>0</v>
      </c>
      <c r="BO21" s="119"/>
      <c r="BP21" s="466">
        <v>0</v>
      </c>
      <c r="BQ21" s="466">
        <v>0</v>
      </c>
      <c r="BR21" s="466">
        <v>0</v>
      </c>
      <c r="BS21" s="466">
        <v>0</v>
      </c>
      <c r="BT21" s="466">
        <v>0</v>
      </c>
      <c r="BU21" s="466">
        <v>0</v>
      </c>
      <c r="BV21" s="436">
        <f t="shared" si="7"/>
        <v>0</v>
      </c>
      <c r="BW21" s="117"/>
      <c r="BX21" s="466">
        <v>0</v>
      </c>
      <c r="BY21" s="466">
        <v>0</v>
      </c>
      <c r="BZ21" s="466">
        <v>0</v>
      </c>
      <c r="CA21" s="466">
        <v>0</v>
      </c>
      <c r="CB21" s="466">
        <v>0</v>
      </c>
      <c r="CC21" s="466">
        <v>0</v>
      </c>
      <c r="CD21" s="436">
        <f t="shared" si="8"/>
        <v>0</v>
      </c>
      <c r="CE21" s="117"/>
      <c r="CF21" s="466">
        <v>0</v>
      </c>
      <c r="CG21" s="466">
        <v>0</v>
      </c>
      <c r="CH21" s="466">
        <v>0</v>
      </c>
      <c r="CI21" s="466">
        <v>0</v>
      </c>
      <c r="CJ21" s="466">
        <v>0</v>
      </c>
      <c r="CK21" s="466">
        <v>0</v>
      </c>
      <c r="CL21" s="117"/>
      <c r="CM21" s="466">
        <v>0</v>
      </c>
      <c r="CN21" s="466">
        <v>0</v>
      </c>
      <c r="CO21" s="466">
        <v>0</v>
      </c>
      <c r="CP21" s="466">
        <v>0</v>
      </c>
      <c r="CQ21" s="466">
        <v>0</v>
      </c>
      <c r="CR21" s="466">
        <v>0</v>
      </c>
      <c r="CS21" s="197"/>
      <c r="CT21" s="272">
        <f t="shared" si="9"/>
        <v>0</v>
      </c>
      <c r="CU21" s="272">
        <f t="shared" si="10"/>
        <v>0</v>
      </c>
      <c r="CV21" s="272">
        <f t="shared" si="11"/>
        <v>0</v>
      </c>
      <c r="CW21" s="272">
        <f t="shared" si="12"/>
        <v>0</v>
      </c>
      <c r="CX21" s="272">
        <f t="shared" si="13"/>
        <v>0</v>
      </c>
      <c r="CY21" s="272">
        <f t="shared" si="14"/>
        <v>0</v>
      </c>
    </row>
    <row r="22" spans="1:103" ht="15" customHeight="1" x14ac:dyDescent="0.25">
      <c r="A22" s="358">
        <v>1100020200</v>
      </c>
      <c r="B22" s="467"/>
      <c r="C22" s="467" t="s">
        <v>318</v>
      </c>
      <c r="D22" s="392"/>
      <c r="E22" s="465">
        <v>0</v>
      </c>
      <c r="F22" s="465">
        <v>0</v>
      </c>
      <c r="G22" s="465">
        <v>0</v>
      </c>
      <c r="H22" s="465">
        <v>0</v>
      </c>
      <c r="I22" s="465">
        <v>0</v>
      </c>
      <c r="J22" s="465">
        <v>0</v>
      </c>
      <c r="K22" s="352"/>
      <c r="L22" s="466">
        <v>0</v>
      </c>
      <c r="M22" s="466">
        <v>0</v>
      </c>
      <c r="N22" s="466">
        <v>0</v>
      </c>
      <c r="O22" s="466">
        <v>0</v>
      </c>
      <c r="P22" s="466">
        <v>0</v>
      </c>
      <c r="Q22" s="466">
        <v>0</v>
      </c>
      <c r="R22" s="436">
        <f t="shared" si="0"/>
        <v>0</v>
      </c>
      <c r="S22" s="119"/>
      <c r="T22" s="466">
        <v>0</v>
      </c>
      <c r="U22" s="466">
        <v>0</v>
      </c>
      <c r="V22" s="466">
        <v>0</v>
      </c>
      <c r="W22" s="466">
        <v>0</v>
      </c>
      <c r="X22" s="466">
        <v>0</v>
      </c>
      <c r="Y22" s="466">
        <v>0</v>
      </c>
      <c r="Z22" s="436">
        <f t="shared" si="1"/>
        <v>0</v>
      </c>
      <c r="AA22" s="119"/>
      <c r="AB22" s="466">
        <v>0</v>
      </c>
      <c r="AC22" s="466">
        <v>0</v>
      </c>
      <c r="AD22" s="466">
        <v>0</v>
      </c>
      <c r="AE22" s="466">
        <v>0</v>
      </c>
      <c r="AF22" s="466">
        <v>0</v>
      </c>
      <c r="AG22" s="466">
        <v>0</v>
      </c>
      <c r="AH22" s="436">
        <f t="shared" si="2"/>
        <v>0</v>
      </c>
      <c r="AI22" s="119"/>
      <c r="AJ22" s="466">
        <v>0</v>
      </c>
      <c r="AK22" s="466">
        <v>0</v>
      </c>
      <c r="AL22" s="466">
        <v>0</v>
      </c>
      <c r="AM22" s="466">
        <v>0</v>
      </c>
      <c r="AN22" s="466">
        <v>0</v>
      </c>
      <c r="AO22" s="466">
        <v>0</v>
      </c>
      <c r="AP22" s="436">
        <f t="shared" si="3"/>
        <v>0</v>
      </c>
      <c r="AQ22" s="119"/>
      <c r="AR22" s="466">
        <v>0</v>
      </c>
      <c r="AS22" s="466">
        <v>0</v>
      </c>
      <c r="AT22" s="466">
        <v>0</v>
      </c>
      <c r="AU22" s="466">
        <v>0</v>
      </c>
      <c r="AV22" s="466">
        <v>0</v>
      </c>
      <c r="AW22" s="466">
        <v>0</v>
      </c>
      <c r="AX22" s="68">
        <f t="shared" si="4"/>
        <v>0</v>
      </c>
      <c r="AY22" s="119"/>
      <c r="AZ22" s="466">
        <v>0</v>
      </c>
      <c r="BA22" s="466">
        <v>0</v>
      </c>
      <c r="BB22" s="466">
        <v>0</v>
      </c>
      <c r="BC22" s="466">
        <v>0</v>
      </c>
      <c r="BD22" s="466">
        <v>0</v>
      </c>
      <c r="BE22" s="466">
        <v>0</v>
      </c>
      <c r="BF22" s="466">
        <f t="shared" si="5"/>
        <v>0</v>
      </c>
      <c r="BG22" s="119"/>
      <c r="BH22" s="466">
        <v>0</v>
      </c>
      <c r="BI22" s="466">
        <v>0</v>
      </c>
      <c r="BJ22" s="466">
        <v>0</v>
      </c>
      <c r="BK22" s="466">
        <v>0</v>
      </c>
      <c r="BL22" s="466">
        <v>0</v>
      </c>
      <c r="BM22" s="466">
        <v>0</v>
      </c>
      <c r="BN22" s="436">
        <f t="shared" si="6"/>
        <v>0</v>
      </c>
      <c r="BO22" s="119"/>
      <c r="BP22" s="466">
        <v>0</v>
      </c>
      <c r="BQ22" s="466">
        <v>0</v>
      </c>
      <c r="BR22" s="466">
        <v>0</v>
      </c>
      <c r="BS22" s="466">
        <v>0</v>
      </c>
      <c r="BT22" s="466">
        <v>0</v>
      </c>
      <c r="BU22" s="466">
        <v>0</v>
      </c>
      <c r="BV22" s="436">
        <f t="shared" si="7"/>
        <v>0</v>
      </c>
      <c r="BW22" s="117"/>
      <c r="BX22" s="466">
        <v>0</v>
      </c>
      <c r="BY22" s="466">
        <v>0</v>
      </c>
      <c r="BZ22" s="466">
        <v>0</v>
      </c>
      <c r="CA22" s="466">
        <v>0</v>
      </c>
      <c r="CB22" s="466">
        <v>0</v>
      </c>
      <c r="CC22" s="466">
        <v>0</v>
      </c>
      <c r="CD22" s="436">
        <f t="shared" si="8"/>
        <v>0</v>
      </c>
      <c r="CE22" s="117"/>
      <c r="CF22" s="466">
        <v>0</v>
      </c>
      <c r="CG22" s="466">
        <v>0</v>
      </c>
      <c r="CH22" s="466">
        <v>0</v>
      </c>
      <c r="CI22" s="466">
        <v>0</v>
      </c>
      <c r="CJ22" s="466">
        <v>0</v>
      </c>
      <c r="CK22" s="466">
        <v>0</v>
      </c>
      <c r="CL22" s="117"/>
      <c r="CM22" s="466">
        <v>0</v>
      </c>
      <c r="CN22" s="466">
        <v>0</v>
      </c>
      <c r="CO22" s="466">
        <v>0</v>
      </c>
      <c r="CP22" s="466">
        <v>0</v>
      </c>
      <c r="CQ22" s="466">
        <v>0</v>
      </c>
      <c r="CR22" s="466">
        <v>0</v>
      </c>
      <c r="CS22" s="197"/>
      <c r="CT22" s="272">
        <f t="shared" si="9"/>
        <v>0</v>
      </c>
      <c r="CU22" s="272">
        <f t="shared" si="10"/>
        <v>0</v>
      </c>
      <c r="CV22" s="272">
        <f t="shared" si="11"/>
        <v>0</v>
      </c>
      <c r="CW22" s="272">
        <f t="shared" si="12"/>
        <v>0</v>
      </c>
      <c r="CX22" s="272">
        <f t="shared" si="13"/>
        <v>0</v>
      </c>
      <c r="CY22" s="272">
        <f t="shared" si="14"/>
        <v>0</v>
      </c>
    </row>
    <row r="23" spans="1:103" ht="15" customHeight="1" x14ac:dyDescent="0.25">
      <c r="A23" s="358">
        <v>1100020300</v>
      </c>
      <c r="B23" s="467"/>
      <c r="C23" s="467" t="s">
        <v>317</v>
      </c>
      <c r="D23" s="392"/>
      <c r="E23" s="465">
        <v>0</v>
      </c>
      <c r="F23" s="465">
        <v>0</v>
      </c>
      <c r="G23" s="465">
        <v>0</v>
      </c>
      <c r="H23" s="465">
        <v>0</v>
      </c>
      <c r="I23" s="465">
        <v>0</v>
      </c>
      <c r="J23" s="465">
        <v>0</v>
      </c>
      <c r="K23" s="352"/>
      <c r="L23" s="466">
        <v>0</v>
      </c>
      <c r="M23" s="466">
        <v>0</v>
      </c>
      <c r="N23" s="466">
        <v>0</v>
      </c>
      <c r="O23" s="466">
        <v>0</v>
      </c>
      <c r="P23" s="466">
        <v>0</v>
      </c>
      <c r="Q23" s="466">
        <v>0</v>
      </c>
      <c r="R23" s="436">
        <f t="shared" si="0"/>
        <v>0</v>
      </c>
      <c r="S23" s="119"/>
      <c r="T23" s="466">
        <v>0</v>
      </c>
      <c r="U23" s="466">
        <v>0</v>
      </c>
      <c r="V23" s="466">
        <v>0</v>
      </c>
      <c r="W23" s="466">
        <v>0</v>
      </c>
      <c r="X23" s="466">
        <v>0</v>
      </c>
      <c r="Y23" s="466">
        <v>0</v>
      </c>
      <c r="Z23" s="436">
        <f t="shared" si="1"/>
        <v>0</v>
      </c>
      <c r="AA23" s="119"/>
      <c r="AB23" s="466">
        <v>0</v>
      </c>
      <c r="AC23" s="466">
        <v>0</v>
      </c>
      <c r="AD23" s="466">
        <v>0</v>
      </c>
      <c r="AE23" s="466">
        <v>0</v>
      </c>
      <c r="AF23" s="466">
        <v>0</v>
      </c>
      <c r="AG23" s="466">
        <v>0</v>
      </c>
      <c r="AH23" s="436">
        <f t="shared" si="2"/>
        <v>0</v>
      </c>
      <c r="AI23" s="119"/>
      <c r="AJ23" s="466">
        <v>0</v>
      </c>
      <c r="AK23" s="466">
        <v>0</v>
      </c>
      <c r="AL23" s="466">
        <v>0</v>
      </c>
      <c r="AM23" s="466">
        <v>0</v>
      </c>
      <c r="AN23" s="466">
        <v>0</v>
      </c>
      <c r="AO23" s="466">
        <v>0</v>
      </c>
      <c r="AP23" s="436">
        <f t="shared" si="3"/>
        <v>0</v>
      </c>
      <c r="AQ23" s="119"/>
      <c r="AR23" s="466">
        <v>0</v>
      </c>
      <c r="AS23" s="466">
        <v>0</v>
      </c>
      <c r="AT23" s="466">
        <v>0</v>
      </c>
      <c r="AU23" s="466">
        <v>0</v>
      </c>
      <c r="AV23" s="466">
        <v>0</v>
      </c>
      <c r="AW23" s="466">
        <v>0</v>
      </c>
      <c r="AX23" s="68">
        <f t="shared" si="4"/>
        <v>0</v>
      </c>
      <c r="AY23" s="119"/>
      <c r="AZ23" s="466">
        <v>0</v>
      </c>
      <c r="BA23" s="466">
        <v>0</v>
      </c>
      <c r="BB23" s="466">
        <v>0</v>
      </c>
      <c r="BC23" s="466">
        <v>0</v>
      </c>
      <c r="BD23" s="466">
        <v>0</v>
      </c>
      <c r="BE23" s="466">
        <v>0</v>
      </c>
      <c r="BF23" s="466">
        <f t="shared" si="5"/>
        <v>0</v>
      </c>
      <c r="BG23" s="119"/>
      <c r="BH23" s="466">
        <v>0</v>
      </c>
      <c r="BI23" s="466">
        <v>0</v>
      </c>
      <c r="BJ23" s="466">
        <v>0</v>
      </c>
      <c r="BK23" s="466">
        <v>0</v>
      </c>
      <c r="BL23" s="466">
        <v>0</v>
      </c>
      <c r="BM23" s="466">
        <v>0</v>
      </c>
      <c r="BN23" s="436">
        <f t="shared" si="6"/>
        <v>0</v>
      </c>
      <c r="BO23" s="119"/>
      <c r="BP23" s="466">
        <v>0</v>
      </c>
      <c r="BQ23" s="466">
        <v>0</v>
      </c>
      <c r="BR23" s="466">
        <v>0</v>
      </c>
      <c r="BS23" s="466">
        <v>0</v>
      </c>
      <c r="BT23" s="466">
        <v>0</v>
      </c>
      <c r="BU23" s="466">
        <v>0</v>
      </c>
      <c r="BV23" s="436">
        <f t="shared" si="7"/>
        <v>0</v>
      </c>
      <c r="BW23" s="117"/>
      <c r="BX23" s="466">
        <v>0</v>
      </c>
      <c r="BY23" s="466">
        <v>0</v>
      </c>
      <c r="BZ23" s="466">
        <v>0</v>
      </c>
      <c r="CA23" s="466">
        <v>0</v>
      </c>
      <c r="CB23" s="466">
        <v>0</v>
      </c>
      <c r="CC23" s="466">
        <v>0</v>
      </c>
      <c r="CD23" s="436">
        <f t="shared" si="8"/>
        <v>0</v>
      </c>
      <c r="CE23" s="117"/>
      <c r="CF23" s="466">
        <v>0</v>
      </c>
      <c r="CG23" s="466">
        <v>0</v>
      </c>
      <c r="CH23" s="466">
        <v>0</v>
      </c>
      <c r="CI23" s="466">
        <v>0</v>
      </c>
      <c r="CJ23" s="466">
        <v>0</v>
      </c>
      <c r="CK23" s="466">
        <v>0</v>
      </c>
      <c r="CL23" s="117"/>
      <c r="CM23" s="466">
        <v>0</v>
      </c>
      <c r="CN23" s="466">
        <v>0</v>
      </c>
      <c r="CO23" s="466">
        <v>0</v>
      </c>
      <c r="CP23" s="466">
        <v>0</v>
      </c>
      <c r="CQ23" s="466">
        <v>0</v>
      </c>
      <c r="CR23" s="466">
        <v>0</v>
      </c>
      <c r="CS23" s="197"/>
      <c r="CT23" s="272">
        <f t="shared" si="9"/>
        <v>0</v>
      </c>
      <c r="CU23" s="272">
        <f t="shared" si="10"/>
        <v>0</v>
      </c>
      <c r="CV23" s="272">
        <f t="shared" si="11"/>
        <v>0</v>
      </c>
      <c r="CW23" s="272">
        <f t="shared" si="12"/>
        <v>0</v>
      </c>
      <c r="CX23" s="272">
        <f t="shared" si="13"/>
        <v>0</v>
      </c>
      <c r="CY23" s="272">
        <f t="shared" si="14"/>
        <v>0</v>
      </c>
    </row>
    <row r="24" spans="1:103" ht="15" customHeight="1" x14ac:dyDescent="0.25">
      <c r="A24" s="358">
        <v>1100029000</v>
      </c>
      <c r="B24" s="467"/>
      <c r="C24" s="467" t="s">
        <v>316</v>
      </c>
      <c r="D24" s="392"/>
      <c r="E24" s="465">
        <v>0</v>
      </c>
      <c r="F24" s="465">
        <v>0</v>
      </c>
      <c r="G24" s="465">
        <v>0</v>
      </c>
      <c r="H24" s="465">
        <v>0</v>
      </c>
      <c r="I24" s="465">
        <v>0</v>
      </c>
      <c r="J24" s="465">
        <v>0</v>
      </c>
      <c r="K24" s="352"/>
      <c r="L24" s="466">
        <v>0</v>
      </c>
      <c r="M24" s="466">
        <v>0</v>
      </c>
      <c r="N24" s="466">
        <v>0</v>
      </c>
      <c r="O24" s="466">
        <v>0</v>
      </c>
      <c r="P24" s="466">
        <v>0</v>
      </c>
      <c r="Q24" s="466">
        <v>0</v>
      </c>
      <c r="R24" s="436">
        <f t="shared" si="0"/>
        <v>0</v>
      </c>
      <c r="S24" s="119"/>
      <c r="T24" s="466">
        <v>0</v>
      </c>
      <c r="U24" s="466">
        <v>0</v>
      </c>
      <c r="V24" s="466">
        <v>0</v>
      </c>
      <c r="W24" s="466">
        <v>0</v>
      </c>
      <c r="X24" s="466">
        <v>0</v>
      </c>
      <c r="Y24" s="466">
        <v>0</v>
      </c>
      <c r="Z24" s="436">
        <f t="shared" si="1"/>
        <v>0</v>
      </c>
      <c r="AA24" s="119"/>
      <c r="AB24" s="466">
        <v>0</v>
      </c>
      <c r="AC24" s="466">
        <v>0</v>
      </c>
      <c r="AD24" s="466">
        <v>0</v>
      </c>
      <c r="AE24" s="466">
        <v>0</v>
      </c>
      <c r="AF24" s="466">
        <v>0</v>
      </c>
      <c r="AG24" s="466">
        <v>0</v>
      </c>
      <c r="AH24" s="436">
        <f t="shared" si="2"/>
        <v>0</v>
      </c>
      <c r="AI24" s="119"/>
      <c r="AJ24" s="466">
        <v>0</v>
      </c>
      <c r="AK24" s="466">
        <v>0</v>
      </c>
      <c r="AL24" s="466">
        <v>0</v>
      </c>
      <c r="AM24" s="466">
        <v>0</v>
      </c>
      <c r="AN24" s="466">
        <v>0</v>
      </c>
      <c r="AO24" s="466">
        <v>0</v>
      </c>
      <c r="AP24" s="436">
        <f t="shared" si="3"/>
        <v>0</v>
      </c>
      <c r="AQ24" s="119"/>
      <c r="AR24" s="466">
        <v>0</v>
      </c>
      <c r="AS24" s="466">
        <v>0</v>
      </c>
      <c r="AT24" s="466">
        <v>0</v>
      </c>
      <c r="AU24" s="466">
        <v>0</v>
      </c>
      <c r="AV24" s="466">
        <v>0</v>
      </c>
      <c r="AW24" s="466">
        <v>0</v>
      </c>
      <c r="AX24" s="68">
        <f t="shared" si="4"/>
        <v>0</v>
      </c>
      <c r="AY24" s="119"/>
      <c r="AZ24" s="466">
        <v>0</v>
      </c>
      <c r="BA24" s="466">
        <v>0</v>
      </c>
      <c r="BB24" s="466">
        <v>0</v>
      </c>
      <c r="BC24" s="466">
        <v>0</v>
      </c>
      <c r="BD24" s="466">
        <v>0</v>
      </c>
      <c r="BE24" s="466">
        <v>0</v>
      </c>
      <c r="BF24" s="466">
        <f t="shared" si="5"/>
        <v>0</v>
      </c>
      <c r="BG24" s="119"/>
      <c r="BH24" s="466">
        <v>0</v>
      </c>
      <c r="BI24" s="466">
        <v>0</v>
      </c>
      <c r="BJ24" s="466">
        <v>0</v>
      </c>
      <c r="BK24" s="466">
        <v>0</v>
      </c>
      <c r="BL24" s="466">
        <v>0</v>
      </c>
      <c r="BM24" s="466">
        <v>0</v>
      </c>
      <c r="BN24" s="436">
        <f t="shared" si="6"/>
        <v>0</v>
      </c>
      <c r="BO24" s="119"/>
      <c r="BP24" s="466">
        <v>0</v>
      </c>
      <c r="BQ24" s="466">
        <v>0</v>
      </c>
      <c r="BR24" s="466">
        <v>0</v>
      </c>
      <c r="BS24" s="466">
        <v>0</v>
      </c>
      <c r="BT24" s="466">
        <v>0</v>
      </c>
      <c r="BU24" s="466">
        <v>0</v>
      </c>
      <c r="BV24" s="436">
        <f t="shared" si="7"/>
        <v>0</v>
      </c>
      <c r="BW24" s="117"/>
      <c r="BX24" s="466">
        <v>0</v>
      </c>
      <c r="BY24" s="466">
        <v>0</v>
      </c>
      <c r="BZ24" s="466">
        <v>0</v>
      </c>
      <c r="CA24" s="466">
        <v>0</v>
      </c>
      <c r="CB24" s="466">
        <v>0</v>
      </c>
      <c r="CC24" s="466">
        <v>0</v>
      </c>
      <c r="CD24" s="436">
        <f t="shared" si="8"/>
        <v>0</v>
      </c>
      <c r="CE24" s="117"/>
      <c r="CF24" s="466">
        <v>0</v>
      </c>
      <c r="CG24" s="466">
        <v>0</v>
      </c>
      <c r="CH24" s="466">
        <v>0</v>
      </c>
      <c r="CI24" s="466">
        <v>0</v>
      </c>
      <c r="CJ24" s="466">
        <v>0</v>
      </c>
      <c r="CK24" s="466">
        <v>0</v>
      </c>
      <c r="CL24" s="117"/>
      <c r="CM24" s="466">
        <v>0</v>
      </c>
      <c r="CN24" s="466">
        <v>0</v>
      </c>
      <c r="CO24" s="466">
        <v>0</v>
      </c>
      <c r="CP24" s="466">
        <v>0</v>
      </c>
      <c r="CQ24" s="466">
        <v>0</v>
      </c>
      <c r="CR24" s="466">
        <v>0</v>
      </c>
      <c r="CS24" s="197"/>
      <c r="CT24" s="272">
        <f t="shared" si="9"/>
        <v>0</v>
      </c>
      <c r="CU24" s="272">
        <f t="shared" si="10"/>
        <v>0</v>
      </c>
      <c r="CV24" s="272">
        <f t="shared" si="11"/>
        <v>0</v>
      </c>
      <c r="CW24" s="272">
        <f t="shared" si="12"/>
        <v>0</v>
      </c>
      <c r="CX24" s="272">
        <f t="shared" si="13"/>
        <v>0</v>
      </c>
      <c r="CY24" s="272">
        <f t="shared" si="14"/>
        <v>0</v>
      </c>
    </row>
    <row r="25" spans="1:103" s="501" customFormat="1" ht="15" customHeight="1" x14ac:dyDescent="0.25">
      <c r="A25" s="502">
        <v>1100030000</v>
      </c>
      <c r="B25" s="377" t="s">
        <v>315</v>
      </c>
      <c r="C25" s="377"/>
      <c r="D25" s="345"/>
      <c r="E25" s="203">
        <v>0</v>
      </c>
      <c r="F25" s="203">
        <v>0</v>
      </c>
      <c r="G25" s="167">
        <v>0</v>
      </c>
      <c r="H25" s="167">
        <v>0</v>
      </c>
      <c r="I25" s="167">
        <v>0</v>
      </c>
      <c r="J25" s="167">
        <v>0</v>
      </c>
      <c r="K25" s="352"/>
      <c r="L25" s="499">
        <v>0</v>
      </c>
      <c r="M25" s="499">
        <v>0</v>
      </c>
      <c r="N25" s="165">
        <v>0</v>
      </c>
      <c r="O25" s="165">
        <v>0</v>
      </c>
      <c r="P25" s="165">
        <v>0</v>
      </c>
      <c r="Q25" s="165">
        <v>0</v>
      </c>
      <c r="R25" s="165">
        <f t="shared" si="0"/>
        <v>0</v>
      </c>
      <c r="S25" s="119"/>
      <c r="T25" s="499">
        <v>0</v>
      </c>
      <c r="U25" s="499">
        <v>0</v>
      </c>
      <c r="V25" s="165">
        <v>0</v>
      </c>
      <c r="W25" s="165">
        <v>0</v>
      </c>
      <c r="X25" s="165">
        <v>0</v>
      </c>
      <c r="Y25" s="165">
        <v>0</v>
      </c>
      <c r="Z25" s="165">
        <f t="shared" si="1"/>
        <v>0</v>
      </c>
      <c r="AA25" s="119"/>
      <c r="AB25" s="499">
        <v>0</v>
      </c>
      <c r="AC25" s="499">
        <v>0</v>
      </c>
      <c r="AD25" s="165">
        <v>0</v>
      </c>
      <c r="AE25" s="165">
        <v>0</v>
      </c>
      <c r="AF25" s="165">
        <v>0</v>
      </c>
      <c r="AG25" s="165">
        <v>0</v>
      </c>
      <c r="AH25" s="165">
        <f t="shared" si="2"/>
        <v>0</v>
      </c>
      <c r="AI25" s="119"/>
      <c r="AJ25" s="499">
        <v>0</v>
      </c>
      <c r="AK25" s="499">
        <v>0</v>
      </c>
      <c r="AL25" s="165">
        <v>0</v>
      </c>
      <c r="AM25" s="165">
        <v>0</v>
      </c>
      <c r="AN25" s="165">
        <v>0</v>
      </c>
      <c r="AO25" s="165">
        <v>0</v>
      </c>
      <c r="AP25" s="165">
        <f t="shared" si="3"/>
        <v>0</v>
      </c>
      <c r="AQ25" s="119"/>
      <c r="AR25" s="499">
        <v>0</v>
      </c>
      <c r="AS25" s="499">
        <v>0</v>
      </c>
      <c r="AT25" s="165">
        <v>0</v>
      </c>
      <c r="AU25" s="165">
        <v>0</v>
      </c>
      <c r="AV25" s="165">
        <v>0</v>
      </c>
      <c r="AW25" s="165">
        <v>0</v>
      </c>
      <c r="AX25" s="165">
        <f t="shared" si="4"/>
        <v>0</v>
      </c>
      <c r="AY25" s="119"/>
      <c r="AZ25" s="499">
        <v>0</v>
      </c>
      <c r="BA25" s="499">
        <v>0</v>
      </c>
      <c r="BB25" s="165">
        <v>0</v>
      </c>
      <c r="BC25" s="165">
        <v>0</v>
      </c>
      <c r="BD25" s="165">
        <v>0</v>
      </c>
      <c r="BE25" s="499">
        <v>0</v>
      </c>
      <c r="BF25" s="499">
        <f t="shared" si="5"/>
        <v>0</v>
      </c>
      <c r="BG25" s="119"/>
      <c r="BH25" s="499">
        <v>0</v>
      </c>
      <c r="BI25" s="499">
        <v>0</v>
      </c>
      <c r="BJ25" s="165">
        <v>0</v>
      </c>
      <c r="BK25" s="165">
        <v>0</v>
      </c>
      <c r="BL25" s="499">
        <v>0</v>
      </c>
      <c r="BM25" s="165">
        <v>0</v>
      </c>
      <c r="BN25" s="165">
        <f t="shared" si="6"/>
        <v>0</v>
      </c>
      <c r="BO25" s="119"/>
      <c r="BP25" s="499">
        <v>0</v>
      </c>
      <c r="BQ25" s="499">
        <v>0</v>
      </c>
      <c r="BR25" s="165">
        <v>0</v>
      </c>
      <c r="BS25" s="165">
        <v>0</v>
      </c>
      <c r="BT25" s="165">
        <v>0</v>
      </c>
      <c r="BU25" s="165">
        <v>0</v>
      </c>
      <c r="BV25" s="165">
        <f t="shared" si="7"/>
        <v>0</v>
      </c>
      <c r="BW25" s="117"/>
      <c r="BX25" s="499">
        <v>0</v>
      </c>
      <c r="BY25" s="499">
        <v>0</v>
      </c>
      <c r="BZ25" s="165">
        <v>0</v>
      </c>
      <c r="CA25" s="165">
        <v>0</v>
      </c>
      <c r="CB25" s="165">
        <v>0</v>
      </c>
      <c r="CC25" s="165">
        <v>0</v>
      </c>
      <c r="CD25" s="165">
        <f t="shared" si="8"/>
        <v>0</v>
      </c>
      <c r="CE25" s="117"/>
      <c r="CF25" s="499">
        <v>0</v>
      </c>
      <c r="CG25" s="499">
        <v>0</v>
      </c>
      <c r="CH25" s="165">
        <v>0</v>
      </c>
      <c r="CI25" s="165">
        <v>0</v>
      </c>
      <c r="CJ25" s="165">
        <v>0</v>
      </c>
      <c r="CK25" s="165">
        <v>0</v>
      </c>
      <c r="CL25" s="117"/>
      <c r="CM25" s="499">
        <v>0</v>
      </c>
      <c r="CN25" s="499">
        <v>0</v>
      </c>
      <c r="CO25" s="165">
        <v>0</v>
      </c>
      <c r="CP25" s="165">
        <v>0</v>
      </c>
      <c r="CQ25" s="165">
        <v>0</v>
      </c>
      <c r="CR25" s="165">
        <v>0</v>
      </c>
      <c r="CS25" s="197"/>
      <c r="CT25" s="60">
        <f t="shared" si="9"/>
        <v>0</v>
      </c>
      <c r="CU25" s="60">
        <f t="shared" si="10"/>
        <v>0</v>
      </c>
      <c r="CV25" s="60">
        <f t="shared" si="11"/>
        <v>0</v>
      </c>
      <c r="CW25" s="60">
        <f t="shared" si="12"/>
        <v>0</v>
      </c>
      <c r="CX25" s="60">
        <f t="shared" si="13"/>
        <v>0</v>
      </c>
      <c r="CY25" s="60">
        <f t="shared" si="14"/>
        <v>0</v>
      </c>
    </row>
    <row r="26" spans="1:103" s="393" customFormat="1" ht="15" customHeight="1" x14ac:dyDescent="0.25">
      <c r="A26" s="500">
        <v>1100030100</v>
      </c>
      <c r="B26" s="392"/>
      <c r="C26" s="467" t="s">
        <v>314</v>
      </c>
      <c r="D26" s="392"/>
      <c r="E26" s="465">
        <v>0</v>
      </c>
      <c r="F26" s="465">
        <v>0</v>
      </c>
      <c r="G26" s="465">
        <v>0</v>
      </c>
      <c r="H26" s="465">
        <v>0</v>
      </c>
      <c r="I26" s="465">
        <v>0</v>
      </c>
      <c r="J26" s="465">
        <v>0</v>
      </c>
      <c r="K26" s="352"/>
      <c r="L26" s="466">
        <v>0</v>
      </c>
      <c r="M26" s="466">
        <v>0</v>
      </c>
      <c r="N26" s="466">
        <v>0</v>
      </c>
      <c r="O26" s="466">
        <v>0</v>
      </c>
      <c r="P26" s="466">
        <v>0</v>
      </c>
      <c r="Q26" s="466">
        <v>0</v>
      </c>
      <c r="R26" s="436">
        <f t="shared" si="0"/>
        <v>0</v>
      </c>
      <c r="S26" s="119"/>
      <c r="T26" s="466">
        <v>0</v>
      </c>
      <c r="U26" s="466">
        <v>0</v>
      </c>
      <c r="V26" s="466">
        <v>0</v>
      </c>
      <c r="W26" s="466">
        <v>0</v>
      </c>
      <c r="X26" s="466">
        <v>0</v>
      </c>
      <c r="Y26" s="466">
        <v>0</v>
      </c>
      <c r="Z26" s="436">
        <f t="shared" si="1"/>
        <v>0</v>
      </c>
      <c r="AA26" s="119"/>
      <c r="AB26" s="466">
        <v>0</v>
      </c>
      <c r="AC26" s="466">
        <v>0</v>
      </c>
      <c r="AD26" s="466">
        <v>0</v>
      </c>
      <c r="AE26" s="466">
        <v>0</v>
      </c>
      <c r="AF26" s="466">
        <v>0</v>
      </c>
      <c r="AG26" s="466">
        <v>0</v>
      </c>
      <c r="AH26" s="436">
        <f t="shared" si="2"/>
        <v>0</v>
      </c>
      <c r="AI26" s="119"/>
      <c r="AJ26" s="466">
        <v>0</v>
      </c>
      <c r="AK26" s="466">
        <v>0</v>
      </c>
      <c r="AL26" s="466">
        <v>0</v>
      </c>
      <c r="AM26" s="466">
        <v>0</v>
      </c>
      <c r="AN26" s="466">
        <v>0</v>
      </c>
      <c r="AO26" s="466">
        <v>0</v>
      </c>
      <c r="AP26" s="436">
        <f t="shared" si="3"/>
        <v>0</v>
      </c>
      <c r="AQ26" s="119"/>
      <c r="AR26" s="466">
        <v>0</v>
      </c>
      <c r="AS26" s="466">
        <v>0</v>
      </c>
      <c r="AT26" s="466">
        <v>0</v>
      </c>
      <c r="AU26" s="466">
        <v>0</v>
      </c>
      <c r="AV26" s="466">
        <v>0</v>
      </c>
      <c r="AW26" s="466">
        <v>0</v>
      </c>
      <c r="AX26" s="68">
        <f t="shared" si="4"/>
        <v>0</v>
      </c>
      <c r="AY26" s="119"/>
      <c r="AZ26" s="466">
        <v>0</v>
      </c>
      <c r="BA26" s="466">
        <v>0</v>
      </c>
      <c r="BB26" s="466">
        <v>0</v>
      </c>
      <c r="BC26" s="466">
        <v>0</v>
      </c>
      <c r="BD26" s="466">
        <v>0</v>
      </c>
      <c r="BE26" s="466">
        <v>0</v>
      </c>
      <c r="BF26" s="466">
        <f t="shared" si="5"/>
        <v>0</v>
      </c>
      <c r="BG26" s="119"/>
      <c r="BH26" s="466">
        <v>0</v>
      </c>
      <c r="BI26" s="466">
        <v>0</v>
      </c>
      <c r="BJ26" s="466">
        <v>0</v>
      </c>
      <c r="BK26" s="466">
        <v>0</v>
      </c>
      <c r="BL26" s="466">
        <v>0</v>
      </c>
      <c r="BM26" s="466">
        <v>0</v>
      </c>
      <c r="BN26" s="436">
        <f t="shared" si="6"/>
        <v>0</v>
      </c>
      <c r="BO26" s="119"/>
      <c r="BP26" s="466">
        <v>0</v>
      </c>
      <c r="BQ26" s="466">
        <v>0</v>
      </c>
      <c r="BR26" s="466">
        <v>0</v>
      </c>
      <c r="BS26" s="466">
        <v>0</v>
      </c>
      <c r="BT26" s="466">
        <v>0</v>
      </c>
      <c r="BU26" s="466">
        <v>0</v>
      </c>
      <c r="BV26" s="436">
        <f t="shared" si="7"/>
        <v>0</v>
      </c>
      <c r="BW26" s="117"/>
      <c r="BX26" s="466">
        <v>0</v>
      </c>
      <c r="BY26" s="466">
        <v>0</v>
      </c>
      <c r="BZ26" s="466">
        <v>0</v>
      </c>
      <c r="CA26" s="466">
        <v>0</v>
      </c>
      <c r="CB26" s="466">
        <v>0</v>
      </c>
      <c r="CC26" s="466">
        <v>0</v>
      </c>
      <c r="CD26" s="436">
        <f t="shared" si="8"/>
        <v>0</v>
      </c>
      <c r="CE26" s="117"/>
      <c r="CF26" s="466">
        <v>0</v>
      </c>
      <c r="CG26" s="466">
        <v>0</v>
      </c>
      <c r="CH26" s="466">
        <v>0</v>
      </c>
      <c r="CI26" s="466">
        <v>0</v>
      </c>
      <c r="CJ26" s="466">
        <v>0</v>
      </c>
      <c r="CK26" s="466">
        <v>0</v>
      </c>
      <c r="CL26" s="117"/>
      <c r="CM26" s="466">
        <v>0</v>
      </c>
      <c r="CN26" s="466">
        <v>0</v>
      </c>
      <c r="CO26" s="466">
        <v>0</v>
      </c>
      <c r="CP26" s="466">
        <v>0</v>
      </c>
      <c r="CQ26" s="466">
        <v>0</v>
      </c>
      <c r="CR26" s="466">
        <v>0</v>
      </c>
      <c r="CS26" s="197"/>
      <c r="CT26" s="272">
        <f t="shared" si="9"/>
        <v>0</v>
      </c>
      <c r="CU26" s="272">
        <f t="shared" si="10"/>
        <v>0</v>
      </c>
      <c r="CV26" s="272">
        <f t="shared" si="11"/>
        <v>0</v>
      </c>
      <c r="CW26" s="272">
        <f t="shared" si="12"/>
        <v>0</v>
      </c>
      <c r="CX26" s="272">
        <f t="shared" si="13"/>
        <v>0</v>
      </c>
      <c r="CY26" s="272">
        <f t="shared" si="14"/>
        <v>0</v>
      </c>
    </row>
    <row r="27" spans="1:103" s="393" customFormat="1" ht="15" customHeight="1" x14ac:dyDescent="0.25">
      <c r="A27" s="500">
        <v>1100030200</v>
      </c>
      <c r="B27" s="392"/>
      <c r="C27" s="467" t="s">
        <v>313</v>
      </c>
      <c r="D27" s="392"/>
      <c r="E27" s="465">
        <v>0</v>
      </c>
      <c r="F27" s="465">
        <v>0</v>
      </c>
      <c r="G27" s="465">
        <v>0</v>
      </c>
      <c r="H27" s="465">
        <v>0</v>
      </c>
      <c r="I27" s="465">
        <v>0</v>
      </c>
      <c r="J27" s="465">
        <v>0</v>
      </c>
      <c r="K27" s="352"/>
      <c r="L27" s="466">
        <v>0</v>
      </c>
      <c r="M27" s="466">
        <v>0</v>
      </c>
      <c r="N27" s="466">
        <v>0</v>
      </c>
      <c r="O27" s="466">
        <v>0</v>
      </c>
      <c r="P27" s="466">
        <v>0</v>
      </c>
      <c r="Q27" s="466">
        <v>0</v>
      </c>
      <c r="R27" s="436">
        <f t="shared" si="0"/>
        <v>0</v>
      </c>
      <c r="S27" s="119"/>
      <c r="T27" s="466">
        <v>0</v>
      </c>
      <c r="U27" s="466">
        <v>0</v>
      </c>
      <c r="V27" s="466">
        <v>0</v>
      </c>
      <c r="W27" s="466">
        <v>0</v>
      </c>
      <c r="X27" s="466">
        <v>0</v>
      </c>
      <c r="Y27" s="466">
        <v>0</v>
      </c>
      <c r="Z27" s="436">
        <f t="shared" si="1"/>
        <v>0</v>
      </c>
      <c r="AA27" s="119"/>
      <c r="AB27" s="466">
        <v>0</v>
      </c>
      <c r="AC27" s="466">
        <v>0</v>
      </c>
      <c r="AD27" s="466">
        <v>0</v>
      </c>
      <c r="AE27" s="466">
        <v>0</v>
      </c>
      <c r="AF27" s="466">
        <v>0</v>
      </c>
      <c r="AG27" s="466">
        <v>0</v>
      </c>
      <c r="AH27" s="436">
        <f t="shared" si="2"/>
        <v>0</v>
      </c>
      <c r="AI27" s="119"/>
      <c r="AJ27" s="466">
        <v>0</v>
      </c>
      <c r="AK27" s="466">
        <v>0</v>
      </c>
      <c r="AL27" s="466">
        <v>0</v>
      </c>
      <c r="AM27" s="466">
        <v>0</v>
      </c>
      <c r="AN27" s="466">
        <v>0</v>
      </c>
      <c r="AO27" s="466">
        <v>0</v>
      </c>
      <c r="AP27" s="436">
        <f t="shared" si="3"/>
        <v>0</v>
      </c>
      <c r="AQ27" s="119"/>
      <c r="AR27" s="466">
        <v>0</v>
      </c>
      <c r="AS27" s="466">
        <v>0</v>
      </c>
      <c r="AT27" s="466">
        <v>0</v>
      </c>
      <c r="AU27" s="466">
        <v>0</v>
      </c>
      <c r="AV27" s="466">
        <v>0</v>
      </c>
      <c r="AW27" s="466">
        <v>0</v>
      </c>
      <c r="AX27" s="68">
        <f t="shared" si="4"/>
        <v>0</v>
      </c>
      <c r="AY27" s="119"/>
      <c r="AZ27" s="466">
        <v>0</v>
      </c>
      <c r="BA27" s="466">
        <v>0</v>
      </c>
      <c r="BB27" s="466">
        <v>0</v>
      </c>
      <c r="BC27" s="466">
        <v>0</v>
      </c>
      <c r="BD27" s="466">
        <v>0</v>
      </c>
      <c r="BE27" s="466">
        <v>0</v>
      </c>
      <c r="BF27" s="466">
        <f t="shared" si="5"/>
        <v>0</v>
      </c>
      <c r="BG27" s="119"/>
      <c r="BH27" s="466">
        <v>0</v>
      </c>
      <c r="BI27" s="466">
        <v>0</v>
      </c>
      <c r="BJ27" s="466">
        <v>0</v>
      </c>
      <c r="BK27" s="466">
        <v>0</v>
      </c>
      <c r="BL27" s="466">
        <v>0</v>
      </c>
      <c r="BM27" s="466">
        <v>0</v>
      </c>
      <c r="BN27" s="436">
        <f t="shared" si="6"/>
        <v>0</v>
      </c>
      <c r="BO27" s="119"/>
      <c r="BP27" s="466">
        <v>0</v>
      </c>
      <c r="BQ27" s="466">
        <v>0</v>
      </c>
      <c r="BR27" s="466">
        <v>0</v>
      </c>
      <c r="BS27" s="466">
        <v>0</v>
      </c>
      <c r="BT27" s="466">
        <v>0</v>
      </c>
      <c r="BU27" s="466">
        <v>0</v>
      </c>
      <c r="BV27" s="436">
        <f t="shared" si="7"/>
        <v>0</v>
      </c>
      <c r="BW27" s="117"/>
      <c r="BX27" s="466">
        <v>0</v>
      </c>
      <c r="BY27" s="466">
        <v>0</v>
      </c>
      <c r="BZ27" s="466">
        <v>0</v>
      </c>
      <c r="CA27" s="466">
        <v>0</v>
      </c>
      <c r="CB27" s="466">
        <v>0</v>
      </c>
      <c r="CC27" s="466">
        <v>0</v>
      </c>
      <c r="CD27" s="436">
        <f t="shared" si="8"/>
        <v>0</v>
      </c>
      <c r="CE27" s="117"/>
      <c r="CF27" s="466">
        <v>0</v>
      </c>
      <c r="CG27" s="466">
        <v>0</v>
      </c>
      <c r="CH27" s="466">
        <v>0</v>
      </c>
      <c r="CI27" s="466">
        <v>0</v>
      </c>
      <c r="CJ27" s="466">
        <v>0</v>
      </c>
      <c r="CK27" s="466">
        <v>0</v>
      </c>
      <c r="CL27" s="117"/>
      <c r="CM27" s="466">
        <v>0</v>
      </c>
      <c r="CN27" s="466">
        <v>0</v>
      </c>
      <c r="CO27" s="466">
        <v>0</v>
      </c>
      <c r="CP27" s="466">
        <v>0</v>
      </c>
      <c r="CQ27" s="466">
        <v>0</v>
      </c>
      <c r="CR27" s="466">
        <v>0</v>
      </c>
      <c r="CS27" s="197"/>
      <c r="CT27" s="272">
        <f t="shared" si="9"/>
        <v>0</v>
      </c>
      <c r="CU27" s="272">
        <f t="shared" si="10"/>
        <v>0</v>
      </c>
      <c r="CV27" s="272">
        <f t="shared" si="11"/>
        <v>0</v>
      </c>
      <c r="CW27" s="272">
        <f t="shared" si="12"/>
        <v>0</v>
      </c>
      <c r="CX27" s="272">
        <f t="shared" si="13"/>
        <v>0</v>
      </c>
      <c r="CY27" s="272">
        <f t="shared" si="14"/>
        <v>0</v>
      </c>
    </row>
    <row r="28" spans="1:103" s="393" customFormat="1" ht="15" customHeight="1" x14ac:dyDescent="0.25">
      <c r="A28" s="500">
        <v>1100030300</v>
      </c>
      <c r="B28" s="392"/>
      <c r="C28" s="467" t="s">
        <v>312</v>
      </c>
      <c r="D28" s="392"/>
      <c r="E28" s="465">
        <v>0</v>
      </c>
      <c r="F28" s="465">
        <v>0</v>
      </c>
      <c r="G28" s="465">
        <v>0</v>
      </c>
      <c r="H28" s="465">
        <v>0</v>
      </c>
      <c r="I28" s="465">
        <v>0</v>
      </c>
      <c r="J28" s="465">
        <v>0</v>
      </c>
      <c r="K28" s="352"/>
      <c r="L28" s="466">
        <v>0</v>
      </c>
      <c r="M28" s="466">
        <v>0</v>
      </c>
      <c r="N28" s="466">
        <v>0</v>
      </c>
      <c r="O28" s="466">
        <v>0</v>
      </c>
      <c r="P28" s="466">
        <v>0</v>
      </c>
      <c r="Q28" s="466">
        <v>0</v>
      </c>
      <c r="R28" s="436">
        <f t="shared" si="0"/>
        <v>0</v>
      </c>
      <c r="S28" s="119"/>
      <c r="T28" s="466">
        <v>0</v>
      </c>
      <c r="U28" s="466">
        <v>0</v>
      </c>
      <c r="V28" s="466">
        <v>0</v>
      </c>
      <c r="W28" s="466">
        <v>0</v>
      </c>
      <c r="X28" s="466">
        <v>0</v>
      </c>
      <c r="Y28" s="466">
        <v>0</v>
      </c>
      <c r="Z28" s="436">
        <f t="shared" si="1"/>
        <v>0</v>
      </c>
      <c r="AA28" s="119"/>
      <c r="AB28" s="466">
        <v>0</v>
      </c>
      <c r="AC28" s="466">
        <v>0</v>
      </c>
      <c r="AD28" s="466">
        <v>0</v>
      </c>
      <c r="AE28" s="466">
        <v>0</v>
      </c>
      <c r="AF28" s="466">
        <v>0</v>
      </c>
      <c r="AG28" s="466">
        <v>0</v>
      </c>
      <c r="AH28" s="436">
        <f t="shared" si="2"/>
        <v>0</v>
      </c>
      <c r="AI28" s="119"/>
      <c r="AJ28" s="466">
        <v>0</v>
      </c>
      <c r="AK28" s="466">
        <v>0</v>
      </c>
      <c r="AL28" s="466">
        <v>0</v>
      </c>
      <c r="AM28" s="466">
        <v>0</v>
      </c>
      <c r="AN28" s="466">
        <v>0</v>
      </c>
      <c r="AO28" s="466">
        <v>0</v>
      </c>
      <c r="AP28" s="436">
        <f t="shared" si="3"/>
        <v>0</v>
      </c>
      <c r="AQ28" s="119"/>
      <c r="AR28" s="466">
        <v>0</v>
      </c>
      <c r="AS28" s="466">
        <v>0</v>
      </c>
      <c r="AT28" s="466">
        <v>0</v>
      </c>
      <c r="AU28" s="466">
        <v>0</v>
      </c>
      <c r="AV28" s="466">
        <v>0</v>
      </c>
      <c r="AW28" s="466">
        <v>0</v>
      </c>
      <c r="AX28" s="68">
        <f t="shared" si="4"/>
        <v>0</v>
      </c>
      <c r="AY28" s="119"/>
      <c r="AZ28" s="466">
        <v>0</v>
      </c>
      <c r="BA28" s="466">
        <v>0</v>
      </c>
      <c r="BB28" s="466">
        <v>0</v>
      </c>
      <c r="BC28" s="466">
        <v>0</v>
      </c>
      <c r="BD28" s="466">
        <v>0</v>
      </c>
      <c r="BE28" s="466">
        <v>0</v>
      </c>
      <c r="BF28" s="466">
        <f t="shared" si="5"/>
        <v>0</v>
      </c>
      <c r="BG28" s="119"/>
      <c r="BH28" s="466">
        <v>0</v>
      </c>
      <c r="BI28" s="466">
        <v>0</v>
      </c>
      <c r="BJ28" s="466">
        <v>0</v>
      </c>
      <c r="BK28" s="466">
        <v>0</v>
      </c>
      <c r="BL28" s="466">
        <v>0</v>
      </c>
      <c r="BM28" s="466">
        <v>0</v>
      </c>
      <c r="BN28" s="436">
        <f t="shared" si="6"/>
        <v>0</v>
      </c>
      <c r="BO28" s="119"/>
      <c r="BP28" s="466">
        <v>0</v>
      </c>
      <c r="BQ28" s="466">
        <v>0</v>
      </c>
      <c r="BR28" s="466">
        <v>0</v>
      </c>
      <c r="BS28" s="466">
        <v>0</v>
      </c>
      <c r="BT28" s="466">
        <v>0</v>
      </c>
      <c r="BU28" s="466">
        <v>0</v>
      </c>
      <c r="BV28" s="436">
        <f t="shared" si="7"/>
        <v>0</v>
      </c>
      <c r="BW28" s="117"/>
      <c r="BX28" s="466">
        <v>0</v>
      </c>
      <c r="BY28" s="466">
        <v>0</v>
      </c>
      <c r="BZ28" s="466">
        <v>0</v>
      </c>
      <c r="CA28" s="466">
        <v>0</v>
      </c>
      <c r="CB28" s="466">
        <v>0</v>
      </c>
      <c r="CC28" s="466">
        <v>0</v>
      </c>
      <c r="CD28" s="436">
        <f t="shared" si="8"/>
        <v>0</v>
      </c>
      <c r="CE28" s="117"/>
      <c r="CF28" s="466">
        <v>0</v>
      </c>
      <c r="CG28" s="466">
        <v>0</v>
      </c>
      <c r="CH28" s="466">
        <v>0</v>
      </c>
      <c r="CI28" s="466">
        <v>0</v>
      </c>
      <c r="CJ28" s="466">
        <v>0</v>
      </c>
      <c r="CK28" s="466">
        <v>0</v>
      </c>
      <c r="CL28" s="117"/>
      <c r="CM28" s="466">
        <v>0</v>
      </c>
      <c r="CN28" s="466">
        <v>0</v>
      </c>
      <c r="CO28" s="466">
        <v>0</v>
      </c>
      <c r="CP28" s="466">
        <v>0</v>
      </c>
      <c r="CQ28" s="466">
        <v>0</v>
      </c>
      <c r="CR28" s="466">
        <v>0</v>
      </c>
      <c r="CS28" s="197"/>
      <c r="CT28" s="272">
        <f t="shared" si="9"/>
        <v>0</v>
      </c>
      <c r="CU28" s="272">
        <f t="shared" si="10"/>
        <v>0</v>
      </c>
      <c r="CV28" s="272">
        <f t="shared" si="11"/>
        <v>0</v>
      </c>
      <c r="CW28" s="272">
        <f t="shared" si="12"/>
        <v>0</v>
      </c>
      <c r="CX28" s="272">
        <f t="shared" si="13"/>
        <v>0</v>
      </c>
      <c r="CY28" s="272">
        <f t="shared" si="14"/>
        <v>0</v>
      </c>
    </row>
    <row r="29" spans="1:103" s="393" customFormat="1" ht="15" customHeight="1" x14ac:dyDescent="0.25">
      <c r="A29" s="500">
        <v>1100039000</v>
      </c>
      <c r="B29" s="392"/>
      <c r="C29" s="467" t="s">
        <v>311</v>
      </c>
      <c r="D29" s="392"/>
      <c r="E29" s="465">
        <v>0</v>
      </c>
      <c r="F29" s="465">
        <v>0</v>
      </c>
      <c r="G29" s="465">
        <v>0</v>
      </c>
      <c r="H29" s="465">
        <v>0</v>
      </c>
      <c r="I29" s="465">
        <v>0</v>
      </c>
      <c r="J29" s="465">
        <v>0</v>
      </c>
      <c r="K29" s="352"/>
      <c r="L29" s="466">
        <v>0</v>
      </c>
      <c r="M29" s="466">
        <v>0</v>
      </c>
      <c r="N29" s="466">
        <v>0</v>
      </c>
      <c r="O29" s="466">
        <v>0</v>
      </c>
      <c r="P29" s="466">
        <v>0</v>
      </c>
      <c r="Q29" s="466">
        <v>0</v>
      </c>
      <c r="R29" s="436">
        <f t="shared" si="0"/>
        <v>0</v>
      </c>
      <c r="S29" s="119"/>
      <c r="T29" s="466">
        <v>0</v>
      </c>
      <c r="U29" s="466">
        <v>0</v>
      </c>
      <c r="V29" s="466">
        <v>0</v>
      </c>
      <c r="W29" s="466">
        <v>0</v>
      </c>
      <c r="X29" s="466">
        <v>0</v>
      </c>
      <c r="Y29" s="466">
        <v>0</v>
      </c>
      <c r="Z29" s="436">
        <f t="shared" si="1"/>
        <v>0</v>
      </c>
      <c r="AA29" s="119"/>
      <c r="AB29" s="466">
        <v>0</v>
      </c>
      <c r="AC29" s="466">
        <v>0</v>
      </c>
      <c r="AD29" s="466">
        <v>0</v>
      </c>
      <c r="AE29" s="466">
        <v>0</v>
      </c>
      <c r="AF29" s="466">
        <v>0</v>
      </c>
      <c r="AG29" s="466">
        <v>0</v>
      </c>
      <c r="AH29" s="436">
        <f t="shared" si="2"/>
        <v>0</v>
      </c>
      <c r="AI29" s="119"/>
      <c r="AJ29" s="466">
        <v>0</v>
      </c>
      <c r="AK29" s="466">
        <v>0</v>
      </c>
      <c r="AL29" s="466">
        <v>0</v>
      </c>
      <c r="AM29" s="466">
        <v>0</v>
      </c>
      <c r="AN29" s="466">
        <v>0</v>
      </c>
      <c r="AO29" s="466">
        <v>0</v>
      </c>
      <c r="AP29" s="436">
        <f t="shared" si="3"/>
        <v>0</v>
      </c>
      <c r="AQ29" s="119"/>
      <c r="AR29" s="466">
        <v>0</v>
      </c>
      <c r="AS29" s="466">
        <v>0</v>
      </c>
      <c r="AT29" s="466">
        <v>0</v>
      </c>
      <c r="AU29" s="466">
        <v>0</v>
      </c>
      <c r="AV29" s="466">
        <v>0</v>
      </c>
      <c r="AW29" s="466">
        <v>0</v>
      </c>
      <c r="AX29" s="68">
        <f t="shared" si="4"/>
        <v>0</v>
      </c>
      <c r="AY29" s="119"/>
      <c r="AZ29" s="466">
        <v>0</v>
      </c>
      <c r="BA29" s="466">
        <v>0</v>
      </c>
      <c r="BB29" s="466">
        <v>0</v>
      </c>
      <c r="BC29" s="466">
        <v>0</v>
      </c>
      <c r="BD29" s="466">
        <v>0</v>
      </c>
      <c r="BE29" s="466">
        <v>0</v>
      </c>
      <c r="BF29" s="466">
        <f t="shared" si="5"/>
        <v>0</v>
      </c>
      <c r="BG29" s="119"/>
      <c r="BH29" s="466">
        <v>0</v>
      </c>
      <c r="BI29" s="466">
        <v>0</v>
      </c>
      <c r="BJ29" s="466">
        <v>0</v>
      </c>
      <c r="BK29" s="466">
        <v>0</v>
      </c>
      <c r="BL29" s="466">
        <v>0</v>
      </c>
      <c r="BM29" s="466">
        <v>0</v>
      </c>
      <c r="BN29" s="436">
        <f t="shared" si="6"/>
        <v>0</v>
      </c>
      <c r="BO29" s="119"/>
      <c r="BP29" s="466">
        <v>0</v>
      </c>
      <c r="BQ29" s="466">
        <v>0</v>
      </c>
      <c r="BR29" s="466">
        <v>0</v>
      </c>
      <c r="BS29" s="466">
        <v>0</v>
      </c>
      <c r="BT29" s="466">
        <v>0</v>
      </c>
      <c r="BU29" s="466">
        <v>0</v>
      </c>
      <c r="BV29" s="436">
        <f t="shared" si="7"/>
        <v>0</v>
      </c>
      <c r="BW29" s="117"/>
      <c r="BX29" s="466">
        <v>0</v>
      </c>
      <c r="BY29" s="466">
        <v>0</v>
      </c>
      <c r="BZ29" s="466">
        <v>0</v>
      </c>
      <c r="CA29" s="466">
        <v>0</v>
      </c>
      <c r="CB29" s="466">
        <v>0</v>
      </c>
      <c r="CC29" s="466">
        <v>0</v>
      </c>
      <c r="CD29" s="436">
        <f t="shared" si="8"/>
        <v>0</v>
      </c>
      <c r="CE29" s="117"/>
      <c r="CF29" s="466">
        <v>0</v>
      </c>
      <c r="CG29" s="466">
        <v>0</v>
      </c>
      <c r="CH29" s="466">
        <v>0</v>
      </c>
      <c r="CI29" s="466">
        <v>0</v>
      </c>
      <c r="CJ29" s="466">
        <v>0</v>
      </c>
      <c r="CK29" s="466">
        <v>0</v>
      </c>
      <c r="CL29" s="117"/>
      <c r="CM29" s="466">
        <v>0</v>
      </c>
      <c r="CN29" s="466">
        <v>0</v>
      </c>
      <c r="CO29" s="466">
        <v>0</v>
      </c>
      <c r="CP29" s="466">
        <v>0</v>
      </c>
      <c r="CQ29" s="466">
        <v>0</v>
      </c>
      <c r="CR29" s="466">
        <v>0</v>
      </c>
      <c r="CS29" s="197"/>
      <c r="CT29" s="272">
        <f t="shared" si="9"/>
        <v>0</v>
      </c>
      <c r="CU29" s="272">
        <f t="shared" si="10"/>
        <v>0</v>
      </c>
      <c r="CV29" s="272">
        <f t="shared" si="11"/>
        <v>0</v>
      </c>
      <c r="CW29" s="272">
        <f t="shared" si="12"/>
        <v>0</v>
      </c>
      <c r="CX29" s="272">
        <f t="shared" si="13"/>
        <v>0</v>
      </c>
      <c r="CY29" s="272">
        <f t="shared" si="14"/>
        <v>0</v>
      </c>
    </row>
    <row r="30" spans="1:103" s="407" customFormat="1" ht="15" customHeight="1" x14ac:dyDescent="0.25">
      <c r="A30" s="347">
        <v>1100040000</v>
      </c>
      <c r="B30" s="377" t="s">
        <v>310</v>
      </c>
      <c r="C30" s="472"/>
      <c r="D30" s="345"/>
      <c r="E30" s="203">
        <v>0</v>
      </c>
      <c r="F30" s="203">
        <v>0</v>
      </c>
      <c r="G30" s="167">
        <v>0</v>
      </c>
      <c r="H30" s="167">
        <v>0</v>
      </c>
      <c r="I30" s="167">
        <v>0</v>
      </c>
      <c r="J30" s="167">
        <v>0</v>
      </c>
      <c r="K30" s="352"/>
      <c r="L30" s="499">
        <v>0</v>
      </c>
      <c r="M30" s="499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f t="shared" si="0"/>
        <v>0</v>
      </c>
      <c r="S30" s="119"/>
      <c r="T30" s="499">
        <v>0</v>
      </c>
      <c r="U30" s="499">
        <v>0</v>
      </c>
      <c r="V30" s="165">
        <v>0</v>
      </c>
      <c r="W30" s="165">
        <v>0</v>
      </c>
      <c r="X30" s="165">
        <v>0</v>
      </c>
      <c r="Y30" s="165">
        <v>0</v>
      </c>
      <c r="Z30" s="165">
        <f t="shared" si="1"/>
        <v>0</v>
      </c>
      <c r="AA30" s="119"/>
      <c r="AB30" s="499">
        <v>0</v>
      </c>
      <c r="AC30" s="499">
        <v>0</v>
      </c>
      <c r="AD30" s="165">
        <v>0</v>
      </c>
      <c r="AE30" s="165">
        <v>0</v>
      </c>
      <c r="AF30" s="165">
        <v>0</v>
      </c>
      <c r="AG30" s="165">
        <v>0</v>
      </c>
      <c r="AH30" s="165">
        <f t="shared" si="2"/>
        <v>0</v>
      </c>
      <c r="AI30" s="119"/>
      <c r="AJ30" s="499">
        <v>0</v>
      </c>
      <c r="AK30" s="499">
        <v>0</v>
      </c>
      <c r="AL30" s="165">
        <v>0</v>
      </c>
      <c r="AM30" s="165">
        <v>0</v>
      </c>
      <c r="AN30" s="165">
        <v>0</v>
      </c>
      <c r="AO30" s="165">
        <v>0</v>
      </c>
      <c r="AP30" s="165">
        <f t="shared" si="3"/>
        <v>0</v>
      </c>
      <c r="AQ30" s="119"/>
      <c r="AR30" s="499">
        <v>0</v>
      </c>
      <c r="AS30" s="499">
        <v>0</v>
      </c>
      <c r="AT30" s="165">
        <v>0</v>
      </c>
      <c r="AU30" s="165">
        <v>0</v>
      </c>
      <c r="AV30" s="165">
        <v>0</v>
      </c>
      <c r="AW30" s="165">
        <v>0</v>
      </c>
      <c r="AX30" s="165">
        <f t="shared" si="4"/>
        <v>0</v>
      </c>
      <c r="AY30" s="119"/>
      <c r="AZ30" s="499">
        <v>0</v>
      </c>
      <c r="BA30" s="499">
        <v>0</v>
      </c>
      <c r="BB30" s="165">
        <v>0</v>
      </c>
      <c r="BC30" s="165">
        <v>0</v>
      </c>
      <c r="BD30" s="165">
        <v>0</v>
      </c>
      <c r="BE30" s="499">
        <v>0</v>
      </c>
      <c r="BF30" s="499">
        <f t="shared" si="5"/>
        <v>0</v>
      </c>
      <c r="BG30" s="119"/>
      <c r="BH30" s="499">
        <v>0</v>
      </c>
      <c r="BI30" s="499">
        <v>0</v>
      </c>
      <c r="BJ30" s="165">
        <v>0</v>
      </c>
      <c r="BK30" s="165">
        <v>0</v>
      </c>
      <c r="BL30" s="499">
        <v>0</v>
      </c>
      <c r="BM30" s="165">
        <v>0</v>
      </c>
      <c r="BN30" s="165">
        <f t="shared" si="6"/>
        <v>0</v>
      </c>
      <c r="BO30" s="119"/>
      <c r="BP30" s="499">
        <v>0</v>
      </c>
      <c r="BQ30" s="499">
        <v>0</v>
      </c>
      <c r="BR30" s="165">
        <v>0</v>
      </c>
      <c r="BS30" s="165">
        <v>0</v>
      </c>
      <c r="BT30" s="165">
        <v>0</v>
      </c>
      <c r="BU30" s="165">
        <v>0</v>
      </c>
      <c r="BV30" s="165">
        <f t="shared" si="7"/>
        <v>0</v>
      </c>
      <c r="BW30" s="117"/>
      <c r="BX30" s="499">
        <v>0</v>
      </c>
      <c r="BY30" s="499">
        <v>0</v>
      </c>
      <c r="BZ30" s="165">
        <v>0</v>
      </c>
      <c r="CA30" s="165">
        <v>0</v>
      </c>
      <c r="CB30" s="165">
        <v>0</v>
      </c>
      <c r="CC30" s="165">
        <v>0</v>
      </c>
      <c r="CD30" s="165">
        <f t="shared" si="8"/>
        <v>0</v>
      </c>
      <c r="CE30" s="117"/>
      <c r="CF30" s="499">
        <v>0</v>
      </c>
      <c r="CG30" s="499">
        <v>0</v>
      </c>
      <c r="CH30" s="165">
        <v>0</v>
      </c>
      <c r="CI30" s="165">
        <v>0</v>
      </c>
      <c r="CJ30" s="165">
        <v>0</v>
      </c>
      <c r="CK30" s="165">
        <v>0</v>
      </c>
      <c r="CL30" s="117"/>
      <c r="CM30" s="499">
        <v>0</v>
      </c>
      <c r="CN30" s="499">
        <v>0</v>
      </c>
      <c r="CO30" s="165">
        <v>0</v>
      </c>
      <c r="CP30" s="165">
        <v>0</v>
      </c>
      <c r="CQ30" s="165">
        <v>0</v>
      </c>
      <c r="CR30" s="165">
        <v>0</v>
      </c>
      <c r="CS30" s="197"/>
      <c r="CT30" s="60">
        <f t="shared" si="9"/>
        <v>0</v>
      </c>
      <c r="CU30" s="60">
        <f t="shared" si="10"/>
        <v>0</v>
      </c>
      <c r="CV30" s="60">
        <f t="shared" si="11"/>
        <v>0</v>
      </c>
      <c r="CW30" s="60">
        <f t="shared" si="12"/>
        <v>0</v>
      </c>
      <c r="CX30" s="60">
        <f t="shared" si="13"/>
        <v>0</v>
      </c>
      <c r="CY30" s="60">
        <f t="shared" si="14"/>
        <v>0</v>
      </c>
    </row>
    <row r="31" spans="1:103" ht="15" customHeight="1" x14ac:dyDescent="0.25">
      <c r="A31" s="358">
        <v>1100040100</v>
      </c>
      <c r="B31" s="467"/>
      <c r="C31" s="467" t="s">
        <v>40</v>
      </c>
      <c r="D31" s="467"/>
      <c r="E31" s="465">
        <v>0</v>
      </c>
      <c r="F31" s="465">
        <v>0</v>
      </c>
      <c r="G31" s="465">
        <v>0</v>
      </c>
      <c r="H31" s="465">
        <v>0</v>
      </c>
      <c r="I31" s="465">
        <v>0</v>
      </c>
      <c r="J31" s="465">
        <v>0</v>
      </c>
      <c r="K31" s="352"/>
      <c r="L31" s="466">
        <v>0</v>
      </c>
      <c r="M31" s="466">
        <v>0</v>
      </c>
      <c r="N31" s="466">
        <v>0</v>
      </c>
      <c r="O31" s="466">
        <v>0</v>
      </c>
      <c r="P31" s="466">
        <v>0</v>
      </c>
      <c r="Q31" s="466">
        <v>0</v>
      </c>
      <c r="R31" s="436">
        <f t="shared" si="0"/>
        <v>0</v>
      </c>
      <c r="S31" s="119"/>
      <c r="T31" s="466">
        <v>0</v>
      </c>
      <c r="U31" s="466">
        <v>0</v>
      </c>
      <c r="V31" s="466">
        <v>0</v>
      </c>
      <c r="W31" s="466">
        <v>0</v>
      </c>
      <c r="X31" s="466">
        <v>0</v>
      </c>
      <c r="Y31" s="466">
        <v>0</v>
      </c>
      <c r="Z31" s="436">
        <f t="shared" si="1"/>
        <v>0</v>
      </c>
      <c r="AA31" s="119"/>
      <c r="AB31" s="466">
        <v>0</v>
      </c>
      <c r="AC31" s="466">
        <v>0</v>
      </c>
      <c r="AD31" s="466">
        <v>0</v>
      </c>
      <c r="AE31" s="466">
        <v>0</v>
      </c>
      <c r="AF31" s="466">
        <v>0</v>
      </c>
      <c r="AG31" s="466">
        <v>0</v>
      </c>
      <c r="AH31" s="436">
        <f t="shared" si="2"/>
        <v>0</v>
      </c>
      <c r="AI31" s="119"/>
      <c r="AJ31" s="466">
        <v>0</v>
      </c>
      <c r="AK31" s="466">
        <v>0</v>
      </c>
      <c r="AL31" s="466">
        <v>0</v>
      </c>
      <c r="AM31" s="466">
        <v>0</v>
      </c>
      <c r="AN31" s="466">
        <v>0</v>
      </c>
      <c r="AO31" s="466">
        <v>0</v>
      </c>
      <c r="AP31" s="436">
        <f t="shared" si="3"/>
        <v>0</v>
      </c>
      <c r="AQ31" s="119"/>
      <c r="AR31" s="466">
        <v>0</v>
      </c>
      <c r="AS31" s="466">
        <v>0</v>
      </c>
      <c r="AT31" s="466">
        <v>0</v>
      </c>
      <c r="AU31" s="466">
        <v>0</v>
      </c>
      <c r="AV31" s="466">
        <v>0</v>
      </c>
      <c r="AW31" s="466">
        <v>0</v>
      </c>
      <c r="AX31" s="68">
        <f t="shared" si="4"/>
        <v>0</v>
      </c>
      <c r="AY31" s="119"/>
      <c r="AZ31" s="466">
        <v>0</v>
      </c>
      <c r="BA31" s="466">
        <v>0</v>
      </c>
      <c r="BB31" s="466">
        <v>0</v>
      </c>
      <c r="BC31" s="466">
        <v>0</v>
      </c>
      <c r="BD31" s="466">
        <v>0</v>
      </c>
      <c r="BE31" s="466">
        <v>0</v>
      </c>
      <c r="BF31" s="466">
        <f t="shared" si="5"/>
        <v>0</v>
      </c>
      <c r="BG31" s="119"/>
      <c r="BH31" s="466">
        <v>0</v>
      </c>
      <c r="BI31" s="466">
        <v>0</v>
      </c>
      <c r="BJ31" s="466">
        <v>0</v>
      </c>
      <c r="BK31" s="466">
        <v>0</v>
      </c>
      <c r="BL31" s="466">
        <v>0</v>
      </c>
      <c r="BM31" s="466">
        <v>0</v>
      </c>
      <c r="BN31" s="436">
        <f t="shared" si="6"/>
        <v>0</v>
      </c>
      <c r="BO31" s="119"/>
      <c r="BP31" s="466">
        <v>0</v>
      </c>
      <c r="BQ31" s="466">
        <v>0</v>
      </c>
      <c r="BR31" s="466">
        <v>0</v>
      </c>
      <c r="BS31" s="466">
        <v>0</v>
      </c>
      <c r="BT31" s="466">
        <v>0</v>
      </c>
      <c r="BU31" s="466">
        <v>0</v>
      </c>
      <c r="BV31" s="436">
        <f t="shared" si="7"/>
        <v>0</v>
      </c>
      <c r="BW31" s="117"/>
      <c r="BX31" s="466">
        <v>0</v>
      </c>
      <c r="BY31" s="466">
        <v>0</v>
      </c>
      <c r="BZ31" s="466">
        <v>0</v>
      </c>
      <c r="CA31" s="466">
        <v>0</v>
      </c>
      <c r="CB31" s="466">
        <v>0</v>
      </c>
      <c r="CC31" s="466">
        <v>0</v>
      </c>
      <c r="CD31" s="436">
        <f t="shared" si="8"/>
        <v>0</v>
      </c>
      <c r="CE31" s="117"/>
      <c r="CF31" s="466">
        <v>0</v>
      </c>
      <c r="CG31" s="466">
        <v>0</v>
      </c>
      <c r="CH31" s="466">
        <v>0</v>
      </c>
      <c r="CI31" s="466">
        <v>0</v>
      </c>
      <c r="CJ31" s="466">
        <v>0</v>
      </c>
      <c r="CK31" s="466">
        <v>0</v>
      </c>
      <c r="CL31" s="117"/>
      <c r="CM31" s="466">
        <v>0</v>
      </c>
      <c r="CN31" s="466">
        <v>0</v>
      </c>
      <c r="CO31" s="466">
        <v>0</v>
      </c>
      <c r="CP31" s="466">
        <v>0</v>
      </c>
      <c r="CQ31" s="466">
        <v>0</v>
      </c>
      <c r="CR31" s="466">
        <v>0</v>
      </c>
      <c r="CS31" s="197"/>
      <c r="CT31" s="272">
        <f t="shared" si="9"/>
        <v>0</v>
      </c>
      <c r="CU31" s="272">
        <f t="shared" si="10"/>
        <v>0</v>
      </c>
      <c r="CV31" s="272">
        <f t="shared" si="11"/>
        <v>0</v>
      </c>
      <c r="CW31" s="272">
        <f t="shared" si="12"/>
        <v>0</v>
      </c>
      <c r="CX31" s="272">
        <f t="shared" si="13"/>
        <v>0</v>
      </c>
      <c r="CY31" s="272">
        <f t="shared" si="14"/>
        <v>0</v>
      </c>
    </row>
    <row r="32" spans="1:103" ht="15" customHeight="1" x14ac:dyDescent="0.25">
      <c r="A32" s="358">
        <v>1100040110</v>
      </c>
      <c r="B32" s="353"/>
      <c r="C32" s="353"/>
      <c r="D32" s="467" t="s">
        <v>83</v>
      </c>
      <c r="E32" s="465">
        <v>0</v>
      </c>
      <c r="F32" s="465">
        <v>0</v>
      </c>
      <c r="G32" s="465">
        <v>0</v>
      </c>
      <c r="H32" s="465">
        <v>0</v>
      </c>
      <c r="I32" s="465">
        <v>0</v>
      </c>
      <c r="J32" s="465">
        <v>0</v>
      </c>
      <c r="K32" s="352"/>
      <c r="L32" s="466">
        <v>0</v>
      </c>
      <c r="M32" s="466">
        <v>0</v>
      </c>
      <c r="N32" s="466">
        <v>0</v>
      </c>
      <c r="O32" s="466">
        <v>0</v>
      </c>
      <c r="P32" s="466">
        <v>0</v>
      </c>
      <c r="Q32" s="466">
        <v>0</v>
      </c>
      <c r="R32" s="436">
        <f t="shared" si="0"/>
        <v>0</v>
      </c>
      <c r="S32" s="119"/>
      <c r="T32" s="466">
        <v>0</v>
      </c>
      <c r="U32" s="466">
        <v>0</v>
      </c>
      <c r="V32" s="466">
        <v>0</v>
      </c>
      <c r="W32" s="466">
        <v>0</v>
      </c>
      <c r="X32" s="466">
        <v>0</v>
      </c>
      <c r="Y32" s="466">
        <v>0</v>
      </c>
      <c r="Z32" s="436">
        <f t="shared" si="1"/>
        <v>0</v>
      </c>
      <c r="AA32" s="119"/>
      <c r="AB32" s="466">
        <v>0</v>
      </c>
      <c r="AC32" s="466">
        <v>0</v>
      </c>
      <c r="AD32" s="466">
        <v>0</v>
      </c>
      <c r="AE32" s="466">
        <v>0</v>
      </c>
      <c r="AF32" s="466">
        <v>0</v>
      </c>
      <c r="AG32" s="466">
        <v>0</v>
      </c>
      <c r="AH32" s="436">
        <f t="shared" si="2"/>
        <v>0</v>
      </c>
      <c r="AI32" s="119"/>
      <c r="AJ32" s="466">
        <v>0</v>
      </c>
      <c r="AK32" s="466">
        <v>0</v>
      </c>
      <c r="AL32" s="466">
        <v>0</v>
      </c>
      <c r="AM32" s="466">
        <v>0</v>
      </c>
      <c r="AN32" s="466">
        <v>0</v>
      </c>
      <c r="AO32" s="466">
        <v>0</v>
      </c>
      <c r="AP32" s="436">
        <f t="shared" si="3"/>
        <v>0</v>
      </c>
      <c r="AQ32" s="119"/>
      <c r="AR32" s="466">
        <v>0</v>
      </c>
      <c r="AS32" s="466">
        <v>0</v>
      </c>
      <c r="AT32" s="466">
        <v>0</v>
      </c>
      <c r="AU32" s="466">
        <v>0</v>
      </c>
      <c r="AV32" s="466">
        <v>0</v>
      </c>
      <c r="AW32" s="466">
        <v>0</v>
      </c>
      <c r="AX32" s="68">
        <f t="shared" si="4"/>
        <v>0</v>
      </c>
      <c r="AY32" s="119"/>
      <c r="AZ32" s="466">
        <v>0</v>
      </c>
      <c r="BA32" s="466">
        <v>0</v>
      </c>
      <c r="BB32" s="466">
        <v>0</v>
      </c>
      <c r="BC32" s="466">
        <v>0</v>
      </c>
      <c r="BD32" s="466">
        <v>0</v>
      </c>
      <c r="BE32" s="466">
        <v>0</v>
      </c>
      <c r="BF32" s="466">
        <f t="shared" si="5"/>
        <v>0</v>
      </c>
      <c r="BG32" s="119"/>
      <c r="BH32" s="466">
        <v>0</v>
      </c>
      <c r="BI32" s="466">
        <v>0</v>
      </c>
      <c r="BJ32" s="466">
        <v>0</v>
      </c>
      <c r="BK32" s="466">
        <v>0</v>
      </c>
      <c r="BL32" s="466">
        <v>0</v>
      </c>
      <c r="BM32" s="466">
        <v>0</v>
      </c>
      <c r="BN32" s="436">
        <f t="shared" si="6"/>
        <v>0</v>
      </c>
      <c r="BO32" s="119"/>
      <c r="BP32" s="466">
        <v>0</v>
      </c>
      <c r="BQ32" s="466">
        <v>0</v>
      </c>
      <c r="BR32" s="466">
        <v>0</v>
      </c>
      <c r="BS32" s="466">
        <v>0</v>
      </c>
      <c r="BT32" s="466">
        <v>0</v>
      </c>
      <c r="BU32" s="466">
        <v>0</v>
      </c>
      <c r="BV32" s="436">
        <f t="shared" si="7"/>
        <v>0</v>
      </c>
      <c r="BW32" s="117"/>
      <c r="BX32" s="466">
        <v>0</v>
      </c>
      <c r="BY32" s="466">
        <v>0</v>
      </c>
      <c r="BZ32" s="466">
        <v>0</v>
      </c>
      <c r="CA32" s="466">
        <v>0</v>
      </c>
      <c r="CB32" s="466">
        <v>0</v>
      </c>
      <c r="CC32" s="466">
        <v>0</v>
      </c>
      <c r="CD32" s="436">
        <f t="shared" si="8"/>
        <v>0</v>
      </c>
      <c r="CE32" s="117"/>
      <c r="CF32" s="466">
        <v>0</v>
      </c>
      <c r="CG32" s="466">
        <v>0</v>
      </c>
      <c r="CH32" s="466">
        <v>0</v>
      </c>
      <c r="CI32" s="466">
        <v>0</v>
      </c>
      <c r="CJ32" s="466">
        <v>0</v>
      </c>
      <c r="CK32" s="466">
        <v>0</v>
      </c>
      <c r="CL32" s="117"/>
      <c r="CM32" s="466">
        <v>0</v>
      </c>
      <c r="CN32" s="466">
        <v>0</v>
      </c>
      <c r="CO32" s="466">
        <v>0</v>
      </c>
      <c r="CP32" s="466">
        <v>0</v>
      </c>
      <c r="CQ32" s="466">
        <v>0</v>
      </c>
      <c r="CR32" s="466">
        <v>0</v>
      </c>
      <c r="CS32" s="197"/>
      <c r="CT32" s="272">
        <f t="shared" si="9"/>
        <v>0</v>
      </c>
      <c r="CU32" s="272">
        <f t="shared" si="10"/>
        <v>0</v>
      </c>
      <c r="CV32" s="272">
        <f t="shared" si="11"/>
        <v>0</v>
      </c>
      <c r="CW32" s="272">
        <f t="shared" si="12"/>
        <v>0</v>
      </c>
      <c r="CX32" s="272">
        <f t="shared" si="13"/>
        <v>0</v>
      </c>
      <c r="CY32" s="272">
        <f t="shared" si="14"/>
        <v>0</v>
      </c>
    </row>
    <row r="33" spans="1:103" ht="15" customHeight="1" x14ac:dyDescent="0.25">
      <c r="A33" s="358">
        <v>1100040120</v>
      </c>
      <c r="B33" s="353"/>
      <c r="C33" s="353"/>
      <c r="D33" s="467" t="s">
        <v>82</v>
      </c>
      <c r="E33" s="465">
        <v>0</v>
      </c>
      <c r="F33" s="465">
        <v>0</v>
      </c>
      <c r="G33" s="465">
        <v>0</v>
      </c>
      <c r="H33" s="465">
        <v>0</v>
      </c>
      <c r="I33" s="465">
        <v>0</v>
      </c>
      <c r="J33" s="465">
        <v>0</v>
      </c>
      <c r="K33" s="352"/>
      <c r="L33" s="466">
        <v>0</v>
      </c>
      <c r="M33" s="466">
        <v>0</v>
      </c>
      <c r="N33" s="466">
        <v>0</v>
      </c>
      <c r="O33" s="466">
        <v>0</v>
      </c>
      <c r="P33" s="466">
        <v>0</v>
      </c>
      <c r="Q33" s="466">
        <v>0</v>
      </c>
      <c r="R33" s="436">
        <f t="shared" si="0"/>
        <v>0</v>
      </c>
      <c r="S33" s="119"/>
      <c r="T33" s="466">
        <v>0</v>
      </c>
      <c r="U33" s="466">
        <v>0</v>
      </c>
      <c r="V33" s="466">
        <v>0</v>
      </c>
      <c r="W33" s="466">
        <v>0</v>
      </c>
      <c r="X33" s="466">
        <v>0</v>
      </c>
      <c r="Y33" s="466">
        <v>0</v>
      </c>
      <c r="Z33" s="436">
        <f t="shared" si="1"/>
        <v>0</v>
      </c>
      <c r="AA33" s="119"/>
      <c r="AB33" s="466">
        <v>0</v>
      </c>
      <c r="AC33" s="466">
        <v>0</v>
      </c>
      <c r="AD33" s="466">
        <v>0</v>
      </c>
      <c r="AE33" s="466">
        <v>0</v>
      </c>
      <c r="AF33" s="466">
        <v>0</v>
      </c>
      <c r="AG33" s="466">
        <v>0</v>
      </c>
      <c r="AH33" s="436">
        <f t="shared" si="2"/>
        <v>0</v>
      </c>
      <c r="AI33" s="119"/>
      <c r="AJ33" s="466">
        <v>0</v>
      </c>
      <c r="AK33" s="466">
        <v>0</v>
      </c>
      <c r="AL33" s="466">
        <v>0</v>
      </c>
      <c r="AM33" s="466">
        <v>0</v>
      </c>
      <c r="AN33" s="466">
        <v>0</v>
      </c>
      <c r="AO33" s="466">
        <v>0</v>
      </c>
      <c r="AP33" s="436">
        <f t="shared" si="3"/>
        <v>0</v>
      </c>
      <c r="AQ33" s="119"/>
      <c r="AR33" s="466">
        <v>0</v>
      </c>
      <c r="AS33" s="466">
        <v>0</v>
      </c>
      <c r="AT33" s="466">
        <v>0</v>
      </c>
      <c r="AU33" s="466">
        <v>0</v>
      </c>
      <c r="AV33" s="466">
        <v>0</v>
      </c>
      <c r="AW33" s="466">
        <v>0</v>
      </c>
      <c r="AX33" s="68">
        <f t="shared" si="4"/>
        <v>0</v>
      </c>
      <c r="AY33" s="119"/>
      <c r="AZ33" s="466">
        <v>0</v>
      </c>
      <c r="BA33" s="466">
        <v>0</v>
      </c>
      <c r="BB33" s="466">
        <v>0</v>
      </c>
      <c r="BC33" s="466">
        <v>0</v>
      </c>
      <c r="BD33" s="466">
        <v>0</v>
      </c>
      <c r="BE33" s="466">
        <v>0</v>
      </c>
      <c r="BF33" s="466">
        <f t="shared" si="5"/>
        <v>0</v>
      </c>
      <c r="BG33" s="119"/>
      <c r="BH33" s="466">
        <v>0</v>
      </c>
      <c r="BI33" s="466">
        <v>0</v>
      </c>
      <c r="BJ33" s="466">
        <v>0</v>
      </c>
      <c r="BK33" s="466">
        <v>0</v>
      </c>
      <c r="BL33" s="466">
        <v>0</v>
      </c>
      <c r="BM33" s="466">
        <v>0</v>
      </c>
      <c r="BN33" s="436">
        <f t="shared" si="6"/>
        <v>0</v>
      </c>
      <c r="BO33" s="119"/>
      <c r="BP33" s="466">
        <v>0</v>
      </c>
      <c r="BQ33" s="466">
        <v>0</v>
      </c>
      <c r="BR33" s="466">
        <v>0</v>
      </c>
      <c r="BS33" s="466">
        <v>0</v>
      </c>
      <c r="BT33" s="466">
        <v>0</v>
      </c>
      <c r="BU33" s="466">
        <v>0</v>
      </c>
      <c r="BV33" s="436">
        <f t="shared" si="7"/>
        <v>0</v>
      </c>
      <c r="BW33" s="117"/>
      <c r="BX33" s="466">
        <v>0</v>
      </c>
      <c r="BY33" s="466">
        <v>0</v>
      </c>
      <c r="BZ33" s="466">
        <v>0</v>
      </c>
      <c r="CA33" s="466">
        <v>0</v>
      </c>
      <c r="CB33" s="466">
        <v>0</v>
      </c>
      <c r="CC33" s="466">
        <v>0</v>
      </c>
      <c r="CD33" s="436">
        <f t="shared" si="8"/>
        <v>0</v>
      </c>
      <c r="CE33" s="117"/>
      <c r="CF33" s="466">
        <v>0</v>
      </c>
      <c r="CG33" s="466">
        <v>0</v>
      </c>
      <c r="CH33" s="466">
        <v>0</v>
      </c>
      <c r="CI33" s="466">
        <v>0</v>
      </c>
      <c r="CJ33" s="466">
        <v>0</v>
      </c>
      <c r="CK33" s="466">
        <v>0</v>
      </c>
      <c r="CL33" s="117"/>
      <c r="CM33" s="466">
        <v>0</v>
      </c>
      <c r="CN33" s="466">
        <v>0</v>
      </c>
      <c r="CO33" s="466">
        <v>0</v>
      </c>
      <c r="CP33" s="466">
        <v>0</v>
      </c>
      <c r="CQ33" s="466">
        <v>0</v>
      </c>
      <c r="CR33" s="466">
        <v>0</v>
      </c>
      <c r="CS33" s="197"/>
      <c r="CT33" s="272">
        <f t="shared" si="9"/>
        <v>0</v>
      </c>
      <c r="CU33" s="272">
        <f t="shared" si="10"/>
        <v>0</v>
      </c>
      <c r="CV33" s="272">
        <f t="shared" si="11"/>
        <v>0</v>
      </c>
      <c r="CW33" s="272">
        <f t="shared" si="12"/>
        <v>0</v>
      </c>
      <c r="CX33" s="272">
        <f t="shared" si="13"/>
        <v>0</v>
      </c>
      <c r="CY33" s="272">
        <f t="shared" si="14"/>
        <v>0</v>
      </c>
    </row>
    <row r="34" spans="1:103" ht="15" customHeight="1" x14ac:dyDescent="0.25">
      <c r="A34" s="358">
        <v>1100040130</v>
      </c>
      <c r="B34" s="353"/>
      <c r="C34" s="353"/>
      <c r="D34" s="467" t="s">
        <v>309</v>
      </c>
      <c r="E34" s="465">
        <v>0</v>
      </c>
      <c r="F34" s="465">
        <v>0</v>
      </c>
      <c r="G34" s="465">
        <v>0</v>
      </c>
      <c r="H34" s="465">
        <v>0</v>
      </c>
      <c r="I34" s="465">
        <v>0</v>
      </c>
      <c r="J34" s="465">
        <v>0</v>
      </c>
      <c r="K34" s="352"/>
      <c r="L34" s="466">
        <v>0</v>
      </c>
      <c r="M34" s="466">
        <v>0</v>
      </c>
      <c r="N34" s="466">
        <v>0</v>
      </c>
      <c r="O34" s="466">
        <v>0</v>
      </c>
      <c r="P34" s="466">
        <v>0</v>
      </c>
      <c r="Q34" s="466">
        <v>0</v>
      </c>
      <c r="R34" s="436">
        <f t="shared" si="0"/>
        <v>0</v>
      </c>
      <c r="S34" s="119"/>
      <c r="T34" s="466">
        <v>0</v>
      </c>
      <c r="U34" s="466">
        <v>0</v>
      </c>
      <c r="V34" s="466">
        <v>0</v>
      </c>
      <c r="W34" s="466">
        <v>0</v>
      </c>
      <c r="X34" s="466">
        <v>0</v>
      </c>
      <c r="Y34" s="466">
        <v>0</v>
      </c>
      <c r="Z34" s="436">
        <f t="shared" si="1"/>
        <v>0</v>
      </c>
      <c r="AA34" s="119"/>
      <c r="AB34" s="466">
        <v>0</v>
      </c>
      <c r="AC34" s="466">
        <v>0</v>
      </c>
      <c r="AD34" s="466">
        <v>0</v>
      </c>
      <c r="AE34" s="466">
        <v>0</v>
      </c>
      <c r="AF34" s="466">
        <v>0</v>
      </c>
      <c r="AG34" s="466">
        <v>0</v>
      </c>
      <c r="AH34" s="436">
        <f t="shared" si="2"/>
        <v>0</v>
      </c>
      <c r="AI34" s="119"/>
      <c r="AJ34" s="466">
        <v>0</v>
      </c>
      <c r="AK34" s="466">
        <v>0</v>
      </c>
      <c r="AL34" s="466">
        <v>0</v>
      </c>
      <c r="AM34" s="466">
        <v>0</v>
      </c>
      <c r="AN34" s="466">
        <v>0</v>
      </c>
      <c r="AO34" s="466">
        <v>0</v>
      </c>
      <c r="AP34" s="436">
        <f t="shared" si="3"/>
        <v>0</v>
      </c>
      <c r="AQ34" s="119"/>
      <c r="AR34" s="466">
        <v>0</v>
      </c>
      <c r="AS34" s="466">
        <v>0</v>
      </c>
      <c r="AT34" s="466">
        <v>0</v>
      </c>
      <c r="AU34" s="466">
        <v>0</v>
      </c>
      <c r="AV34" s="466">
        <v>0</v>
      </c>
      <c r="AW34" s="466">
        <v>0</v>
      </c>
      <c r="AX34" s="68">
        <f t="shared" si="4"/>
        <v>0</v>
      </c>
      <c r="AY34" s="119"/>
      <c r="AZ34" s="466">
        <v>0</v>
      </c>
      <c r="BA34" s="466">
        <v>0</v>
      </c>
      <c r="BB34" s="466">
        <v>0</v>
      </c>
      <c r="BC34" s="466">
        <v>0</v>
      </c>
      <c r="BD34" s="466">
        <v>0</v>
      </c>
      <c r="BE34" s="466">
        <v>0</v>
      </c>
      <c r="BF34" s="466">
        <f t="shared" si="5"/>
        <v>0</v>
      </c>
      <c r="BG34" s="119"/>
      <c r="BH34" s="466">
        <v>0</v>
      </c>
      <c r="BI34" s="466">
        <v>0</v>
      </c>
      <c r="BJ34" s="466">
        <v>0</v>
      </c>
      <c r="BK34" s="466">
        <v>0</v>
      </c>
      <c r="BL34" s="466">
        <v>0</v>
      </c>
      <c r="BM34" s="466">
        <v>0</v>
      </c>
      <c r="BN34" s="436">
        <f t="shared" si="6"/>
        <v>0</v>
      </c>
      <c r="BO34" s="119"/>
      <c r="BP34" s="466">
        <v>0</v>
      </c>
      <c r="BQ34" s="466">
        <v>0</v>
      </c>
      <c r="BR34" s="466">
        <v>0</v>
      </c>
      <c r="BS34" s="466">
        <v>0</v>
      </c>
      <c r="BT34" s="466">
        <v>0</v>
      </c>
      <c r="BU34" s="466">
        <v>0</v>
      </c>
      <c r="BV34" s="436">
        <f t="shared" si="7"/>
        <v>0</v>
      </c>
      <c r="BW34" s="117"/>
      <c r="BX34" s="466">
        <v>0</v>
      </c>
      <c r="BY34" s="466">
        <v>0</v>
      </c>
      <c r="BZ34" s="466">
        <v>0</v>
      </c>
      <c r="CA34" s="466">
        <v>0</v>
      </c>
      <c r="CB34" s="466">
        <v>0</v>
      </c>
      <c r="CC34" s="466">
        <v>0</v>
      </c>
      <c r="CD34" s="436">
        <f t="shared" si="8"/>
        <v>0</v>
      </c>
      <c r="CE34" s="117"/>
      <c r="CF34" s="466">
        <v>0</v>
      </c>
      <c r="CG34" s="466">
        <v>0</v>
      </c>
      <c r="CH34" s="466">
        <v>0</v>
      </c>
      <c r="CI34" s="466">
        <v>0</v>
      </c>
      <c r="CJ34" s="466">
        <v>0</v>
      </c>
      <c r="CK34" s="466">
        <v>0</v>
      </c>
      <c r="CL34" s="117"/>
      <c r="CM34" s="466">
        <v>0</v>
      </c>
      <c r="CN34" s="466">
        <v>0</v>
      </c>
      <c r="CO34" s="466">
        <v>0</v>
      </c>
      <c r="CP34" s="466">
        <v>0</v>
      </c>
      <c r="CQ34" s="466">
        <v>0</v>
      </c>
      <c r="CR34" s="466">
        <v>0</v>
      </c>
      <c r="CS34" s="197"/>
      <c r="CT34" s="272">
        <f t="shared" si="9"/>
        <v>0</v>
      </c>
      <c r="CU34" s="272">
        <f t="shared" si="10"/>
        <v>0</v>
      </c>
      <c r="CV34" s="272">
        <f t="shared" si="11"/>
        <v>0</v>
      </c>
      <c r="CW34" s="272">
        <f t="shared" si="12"/>
        <v>0</v>
      </c>
      <c r="CX34" s="272">
        <f t="shared" si="13"/>
        <v>0</v>
      </c>
      <c r="CY34" s="272">
        <f t="shared" si="14"/>
        <v>0</v>
      </c>
    </row>
    <row r="35" spans="1:103" ht="15" customHeight="1" x14ac:dyDescent="0.25">
      <c r="A35" s="358">
        <v>1100040200</v>
      </c>
      <c r="B35" s="467"/>
      <c r="C35" s="467" t="s">
        <v>80</v>
      </c>
      <c r="D35" s="467"/>
      <c r="E35" s="465">
        <v>0</v>
      </c>
      <c r="F35" s="465">
        <v>0</v>
      </c>
      <c r="G35" s="465">
        <v>0</v>
      </c>
      <c r="H35" s="465">
        <v>0</v>
      </c>
      <c r="I35" s="465">
        <v>0</v>
      </c>
      <c r="J35" s="465">
        <v>0</v>
      </c>
      <c r="K35" s="352"/>
      <c r="L35" s="466">
        <v>0</v>
      </c>
      <c r="M35" s="466">
        <v>0</v>
      </c>
      <c r="N35" s="466">
        <v>0</v>
      </c>
      <c r="O35" s="466">
        <v>0</v>
      </c>
      <c r="P35" s="466">
        <v>0</v>
      </c>
      <c r="Q35" s="466">
        <v>0</v>
      </c>
      <c r="R35" s="436">
        <f t="shared" si="0"/>
        <v>0</v>
      </c>
      <c r="S35" s="119"/>
      <c r="T35" s="466">
        <v>0</v>
      </c>
      <c r="U35" s="466">
        <v>0</v>
      </c>
      <c r="V35" s="466">
        <v>0</v>
      </c>
      <c r="W35" s="466">
        <v>0</v>
      </c>
      <c r="X35" s="466">
        <v>0</v>
      </c>
      <c r="Y35" s="466">
        <v>0</v>
      </c>
      <c r="Z35" s="436">
        <f t="shared" si="1"/>
        <v>0</v>
      </c>
      <c r="AA35" s="119"/>
      <c r="AB35" s="466">
        <v>0</v>
      </c>
      <c r="AC35" s="466">
        <v>0</v>
      </c>
      <c r="AD35" s="466">
        <v>0</v>
      </c>
      <c r="AE35" s="466">
        <v>0</v>
      </c>
      <c r="AF35" s="466">
        <v>0</v>
      </c>
      <c r="AG35" s="466">
        <v>0</v>
      </c>
      <c r="AH35" s="436">
        <f t="shared" si="2"/>
        <v>0</v>
      </c>
      <c r="AI35" s="119"/>
      <c r="AJ35" s="466">
        <v>0</v>
      </c>
      <c r="AK35" s="466">
        <v>0</v>
      </c>
      <c r="AL35" s="466">
        <v>0</v>
      </c>
      <c r="AM35" s="466">
        <v>0</v>
      </c>
      <c r="AN35" s="466">
        <v>0</v>
      </c>
      <c r="AO35" s="466">
        <v>0</v>
      </c>
      <c r="AP35" s="436">
        <f t="shared" si="3"/>
        <v>0</v>
      </c>
      <c r="AQ35" s="119"/>
      <c r="AR35" s="466">
        <v>0</v>
      </c>
      <c r="AS35" s="466">
        <v>0</v>
      </c>
      <c r="AT35" s="466">
        <v>0</v>
      </c>
      <c r="AU35" s="466">
        <v>0</v>
      </c>
      <c r="AV35" s="466">
        <v>0</v>
      </c>
      <c r="AW35" s="466">
        <v>0</v>
      </c>
      <c r="AX35" s="68">
        <f t="shared" si="4"/>
        <v>0</v>
      </c>
      <c r="AY35" s="119"/>
      <c r="AZ35" s="466">
        <v>0</v>
      </c>
      <c r="BA35" s="466">
        <v>0</v>
      </c>
      <c r="BB35" s="466">
        <v>0</v>
      </c>
      <c r="BC35" s="466">
        <v>0</v>
      </c>
      <c r="BD35" s="466">
        <v>0</v>
      </c>
      <c r="BE35" s="466">
        <v>0</v>
      </c>
      <c r="BF35" s="466">
        <f t="shared" si="5"/>
        <v>0</v>
      </c>
      <c r="BG35" s="119"/>
      <c r="BH35" s="466">
        <v>0</v>
      </c>
      <c r="BI35" s="466">
        <v>0</v>
      </c>
      <c r="BJ35" s="466">
        <v>0</v>
      </c>
      <c r="BK35" s="466">
        <v>0</v>
      </c>
      <c r="BL35" s="466">
        <v>0</v>
      </c>
      <c r="BM35" s="466">
        <v>0</v>
      </c>
      <c r="BN35" s="436">
        <f t="shared" si="6"/>
        <v>0</v>
      </c>
      <c r="BO35" s="119"/>
      <c r="BP35" s="466">
        <v>0</v>
      </c>
      <c r="BQ35" s="466">
        <v>0</v>
      </c>
      <c r="BR35" s="466">
        <v>0</v>
      </c>
      <c r="BS35" s="466">
        <v>0</v>
      </c>
      <c r="BT35" s="466">
        <v>0</v>
      </c>
      <c r="BU35" s="466">
        <v>0</v>
      </c>
      <c r="BV35" s="436">
        <f t="shared" si="7"/>
        <v>0</v>
      </c>
      <c r="BW35" s="117"/>
      <c r="BX35" s="466">
        <v>0</v>
      </c>
      <c r="BY35" s="466">
        <v>0</v>
      </c>
      <c r="BZ35" s="466">
        <v>0</v>
      </c>
      <c r="CA35" s="466">
        <v>0</v>
      </c>
      <c r="CB35" s="466">
        <v>0</v>
      </c>
      <c r="CC35" s="466">
        <v>0</v>
      </c>
      <c r="CD35" s="436">
        <f t="shared" si="8"/>
        <v>0</v>
      </c>
      <c r="CE35" s="117"/>
      <c r="CF35" s="466">
        <v>0</v>
      </c>
      <c r="CG35" s="466">
        <v>0</v>
      </c>
      <c r="CH35" s="466">
        <v>0</v>
      </c>
      <c r="CI35" s="466">
        <v>0</v>
      </c>
      <c r="CJ35" s="466">
        <v>0</v>
      </c>
      <c r="CK35" s="466">
        <v>0</v>
      </c>
      <c r="CL35" s="117"/>
      <c r="CM35" s="466">
        <v>0</v>
      </c>
      <c r="CN35" s="466">
        <v>0</v>
      </c>
      <c r="CO35" s="466">
        <v>0</v>
      </c>
      <c r="CP35" s="466">
        <v>0</v>
      </c>
      <c r="CQ35" s="466">
        <v>0</v>
      </c>
      <c r="CR35" s="466">
        <v>0</v>
      </c>
      <c r="CS35" s="197"/>
      <c r="CT35" s="272">
        <f t="shared" si="9"/>
        <v>0</v>
      </c>
      <c r="CU35" s="272">
        <f t="shared" si="10"/>
        <v>0</v>
      </c>
      <c r="CV35" s="272">
        <f t="shared" si="11"/>
        <v>0</v>
      </c>
      <c r="CW35" s="272">
        <f t="shared" si="12"/>
        <v>0</v>
      </c>
      <c r="CX35" s="272">
        <f t="shared" si="13"/>
        <v>0</v>
      </c>
      <c r="CY35" s="272">
        <f t="shared" si="14"/>
        <v>0</v>
      </c>
    </row>
    <row r="36" spans="1:103" ht="15" customHeight="1" x14ac:dyDescent="0.25">
      <c r="A36" s="358">
        <v>1100040210</v>
      </c>
      <c r="B36" s="439"/>
      <c r="C36" s="439"/>
      <c r="D36" s="467" t="s">
        <v>83</v>
      </c>
      <c r="E36" s="465">
        <v>0</v>
      </c>
      <c r="F36" s="465">
        <v>0</v>
      </c>
      <c r="G36" s="465">
        <v>0</v>
      </c>
      <c r="H36" s="465">
        <v>0</v>
      </c>
      <c r="I36" s="465">
        <v>0</v>
      </c>
      <c r="J36" s="465">
        <v>0</v>
      </c>
      <c r="K36" s="352"/>
      <c r="L36" s="466">
        <v>0</v>
      </c>
      <c r="M36" s="466">
        <v>0</v>
      </c>
      <c r="N36" s="466">
        <v>0</v>
      </c>
      <c r="O36" s="466">
        <v>0</v>
      </c>
      <c r="P36" s="466">
        <v>0</v>
      </c>
      <c r="Q36" s="466">
        <v>0</v>
      </c>
      <c r="R36" s="436">
        <f t="shared" si="0"/>
        <v>0</v>
      </c>
      <c r="S36" s="119"/>
      <c r="T36" s="466">
        <v>0</v>
      </c>
      <c r="U36" s="466">
        <v>0</v>
      </c>
      <c r="V36" s="466">
        <v>0</v>
      </c>
      <c r="W36" s="466">
        <v>0</v>
      </c>
      <c r="X36" s="466">
        <v>0</v>
      </c>
      <c r="Y36" s="466">
        <v>0</v>
      </c>
      <c r="Z36" s="436">
        <f t="shared" si="1"/>
        <v>0</v>
      </c>
      <c r="AA36" s="119"/>
      <c r="AB36" s="466">
        <v>0</v>
      </c>
      <c r="AC36" s="466">
        <v>0</v>
      </c>
      <c r="AD36" s="466">
        <v>0</v>
      </c>
      <c r="AE36" s="466">
        <v>0</v>
      </c>
      <c r="AF36" s="466">
        <v>0</v>
      </c>
      <c r="AG36" s="466">
        <v>0</v>
      </c>
      <c r="AH36" s="436">
        <f t="shared" si="2"/>
        <v>0</v>
      </c>
      <c r="AI36" s="119"/>
      <c r="AJ36" s="466">
        <v>0</v>
      </c>
      <c r="AK36" s="466">
        <v>0</v>
      </c>
      <c r="AL36" s="466">
        <v>0</v>
      </c>
      <c r="AM36" s="466">
        <v>0</v>
      </c>
      <c r="AN36" s="466">
        <v>0</v>
      </c>
      <c r="AO36" s="466">
        <v>0</v>
      </c>
      <c r="AP36" s="436">
        <f t="shared" si="3"/>
        <v>0</v>
      </c>
      <c r="AQ36" s="119"/>
      <c r="AR36" s="466">
        <v>0</v>
      </c>
      <c r="AS36" s="466">
        <v>0</v>
      </c>
      <c r="AT36" s="466">
        <v>0</v>
      </c>
      <c r="AU36" s="466">
        <v>0</v>
      </c>
      <c r="AV36" s="466">
        <v>0</v>
      </c>
      <c r="AW36" s="466">
        <v>0</v>
      </c>
      <c r="AX36" s="68">
        <f t="shared" si="4"/>
        <v>0</v>
      </c>
      <c r="AY36" s="119"/>
      <c r="AZ36" s="466">
        <v>0</v>
      </c>
      <c r="BA36" s="466">
        <v>0</v>
      </c>
      <c r="BB36" s="466">
        <v>0</v>
      </c>
      <c r="BC36" s="466">
        <v>0</v>
      </c>
      <c r="BD36" s="466">
        <v>0</v>
      </c>
      <c r="BE36" s="466">
        <v>0</v>
      </c>
      <c r="BF36" s="466">
        <f t="shared" si="5"/>
        <v>0</v>
      </c>
      <c r="BG36" s="119"/>
      <c r="BH36" s="466">
        <v>0</v>
      </c>
      <c r="BI36" s="466">
        <v>0</v>
      </c>
      <c r="BJ36" s="466">
        <v>0</v>
      </c>
      <c r="BK36" s="466">
        <v>0</v>
      </c>
      <c r="BL36" s="466">
        <v>0</v>
      </c>
      <c r="BM36" s="466">
        <v>0</v>
      </c>
      <c r="BN36" s="436">
        <f t="shared" si="6"/>
        <v>0</v>
      </c>
      <c r="BO36" s="119"/>
      <c r="BP36" s="466">
        <v>0</v>
      </c>
      <c r="BQ36" s="466">
        <v>0</v>
      </c>
      <c r="BR36" s="466">
        <v>0</v>
      </c>
      <c r="BS36" s="466">
        <v>0</v>
      </c>
      <c r="BT36" s="466">
        <v>0</v>
      </c>
      <c r="BU36" s="466">
        <v>0</v>
      </c>
      <c r="BV36" s="436">
        <f t="shared" si="7"/>
        <v>0</v>
      </c>
      <c r="BW36" s="117"/>
      <c r="BX36" s="466">
        <v>0</v>
      </c>
      <c r="BY36" s="466">
        <v>0</v>
      </c>
      <c r="BZ36" s="466">
        <v>0</v>
      </c>
      <c r="CA36" s="466">
        <v>0</v>
      </c>
      <c r="CB36" s="466">
        <v>0</v>
      </c>
      <c r="CC36" s="466">
        <v>0</v>
      </c>
      <c r="CD36" s="436">
        <f t="shared" si="8"/>
        <v>0</v>
      </c>
      <c r="CE36" s="117"/>
      <c r="CF36" s="466">
        <v>0</v>
      </c>
      <c r="CG36" s="466">
        <v>0</v>
      </c>
      <c r="CH36" s="466">
        <v>0</v>
      </c>
      <c r="CI36" s="466">
        <v>0</v>
      </c>
      <c r="CJ36" s="466">
        <v>0</v>
      </c>
      <c r="CK36" s="466">
        <v>0</v>
      </c>
      <c r="CL36" s="117"/>
      <c r="CM36" s="466">
        <v>0</v>
      </c>
      <c r="CN36" s="466">
        <v>0</v>
      </c>
      <c r="CO36" s="466">
        <v>0</v>
      </c>
      <c r="CP36" s="466">
        <v>0</v>
      </c>
      <c r="CQ36" s="466">
        <v>0</v>
      </c>
      <c r="CR36" s="466">
        <v>0</v>
      </c>
      <c r="CS36" s="197"/>
      <c r="CT36" s="272">
        <f t="shared" si="9"/>
        <v>0</v>
      </c>
      <c r="CU36" s="272">
        <f t="shared" si="10"/>
        <v>0</v>
      </c>
      <c r="CV36" s="272">
        <f t="shared" si="11"/>
        <v>0</v>
      </c>
      <c r="CW36" s="272">
        <f t="shared" si="12"/>
        <v>0</v>
      </c>
      <c r="CX36" s="272">
        <f t="shared" si="13"/>
        <v>0</v>
      </c>
      <c r="CY36" s="272">
        <f t="shared" si="14"/>
        <v>0</v>
      </c>
    </row>
    <row r="37" spans="1:103" ht="15" customHeight="1" x14ac:dyDescent="0.25">
      <c r="A37" s="358">
        <v>1100040220</v>
      </c>
      <c r="B37" s="439"/>
      <c r="C37" s="439"/>
      <c r="D37" s="467" t="s">
        <v>82</v>
      </c>
      <c r="E37" s="465">
        <v>0</v>
      </c>
      <c r="F37" s="465">
        <v>0</v>
      </c>
      <c r="G37" s="465">
        <v>0</v>
      </c>
      <c r="H37" s="465">
        <v>0</v>
      </c>
      <c r="I37" s="465">
        <v>0</v>
      </c>
      <c r="J37" s="465">
        <v>0</v>
      </c>
      <c r="K37" s="352"/>
      <c r="L37" s="466">
        <v>0</v>
      </c>
      <c r="M37" s="466">
        <v>0</v>
      </c>
      <c r="N37" s="466">
        <v>0</v>
      </c>
      <c r="O37" s="466">
        <v>0</v>
      </c>
      <c r="P37" s="466">
        <v>0</v>
      </c>
      <c r="Q37" s="466">
        <v>0</v>
      </c>
      <c r="R37" s="436">
        <f t="shared" si="0"/>
        <v>0</v>
      </c>
      <c r="S37" s="119"/>
      <c r="T37" s="466">
        <v>0</v>
      </c>
      <c r="U37" s="466">
        <v>0</v>
      </c>
      <c r="V37" s="466">
        <v>0</v>
      </c>
      <c r="W37" s="466">
        <v>0</v>
      </c>
      <c r="X37" s="466">
        <v>0</v>
      </c>
      <c r="Y37" s="466">
        <v>0</v>
      </c>
      <c r="Z37" s="436">
        <f t="shared" si="1"/>
        <v>0</v>
      </c>
      <c r="AA37" s="119"/>
      <c r="AB37" s="466">
        <v>0</v>
      </c>
      <c r="AC37" s="466">
        <v>0</v>
      </c>
      <c r="AD37" s="466">
        <v>0</v>
      </c>
      <c r="AE37" s="466">
        <v>0</v>
      </c>
      <c r="AF37" s="466">
        <v>0</v>
      </c>
      <c r="AG37" s="466">
        <v>0</v>
      </c>
      <c r="AH37" s="436">
        <f t="shared" si="2"/>
        <v>0</v>
      </c>
      <c r="AI37" s="119"/>
      <c r="AJ37" s="466">
        <v>0</v>
      </c>
      <c r="AK37" s="466">
        <v>0</v>
      </c>
      <c r="AL37" s="466">
        <v>0</v>
      </c>
      <c r="AM37" s="466">
        <v>0</v>
      </c>
      <c r="AN37" s="466">
        <v>0</v>
      </c>
      <c r="AO37" s="466">
        <v>0</v>
      </c>
      <c r="AP37" s="436">
        <f t="shared" si="3"/>
        <v>0</v>
      </c>
      <c r="AQ37" s="119"/>
      <c r="AR37" s="466">
        <v>0</v>
      </c>
      <c r="AS37" s="466">
        <v>0</v>
      </c>
      <c r="AT37" s="466">
        <v>0</v>
      </c>
      <c r="AU37" s="466">
        <v>0</v>
      </c>
      <c r="AV37" s="466">
        <v>0</v>
      </c>
      <c r="AW37" s="466">
        <v>0</v>
      </c>
      <c r="AX37" s="68">
        <f t="shared" si="4"/>
        <v>0</v>
      </c>
      <c r="AY37" s="119"/>
      <c r="AZ37" s="466">
        <v>0</v>
      </c>
      <c r="BA37" s="466">
        <v>0</v>
      </c>
      <c r="BB37" s="466">
        <v>0</v>
      </c>
      <c r="BC37" s="466">
        <v>0</v>
      </c>
      <c r="BD37" s="466">
        <v>0</v>
      </c>
      <c r="BE37" s="466">
        <v>0</v>
      </c>
      <c r="BF37" s="466">
        <f t="shared" si="5"/>
        <v>0</v>
      </c>
      <c r="BG37" s="119"/>
      <c r="BH37" s="466">
        <v>0</v>
      </c>
      <c r="BI37" s="466">
        <v>0</v>
      </c>
      <c r="BJ37" s="466">
        <v>0</v>
      </c>
      <c r="BK37" s="466">
        <v>0</v>
      </c>
      <c r="BL37" s="466">
        <v>0</v>
      </c>
      <c r="BM37" s="466">
        <v>0</v>
      </c>
      <c r="BN37" s="436">
        <f t="shared" si="6"/>
        <v>0</v>
      </c>
      <c r="BO37" s="119"/>
      <c r="BP37" s="466">
        <v>0</v>
      </c>
      <c r="BQ37" s="466">
        <v>0</v>
      </c>
      <c r="BR37" s="466">
        <v>0</v>
      </c>
      <c r="BS37" s="466">
        <v>0</v>
      </c>
      <c r="BT37" s="466">
        <v>0</v>
      </c>
      <c r="BU37" s="466">
        <v>0</v>
      </c>
      <c r="BV37" s="436">
        <f t="shared" si="7"/>
        <v>0</v>
      </c>
      <c r="BW37" s="117"/>
      <c r="BX37" s="466">
        <v>0</v>
      </c>
      <c r="BY37" s="466">
        <v>0</v>
      </c>
      <c r="BZ37" s="466">
        <v>0</v>
      </c>
      <c r="CA37" s="466">
        <v>0</v>
      </c>
      <c r="CB37" s="466">
        <v>0</v>
      </c>
      <c r="CC37" s="466">
        <v>0</v>
      </c>
      <c r="CD37" s="436">
        <f t="shared" si="8"/>
        <v>0</v>
      </c>
      <c r="CE37" s="117"/>
      <c r="CF37" s="466">
        <v>0</v>
      </c>
      <c r="CG37" s="466">
        <v>0</v>
      </c>
      <c r="CH37" s="466">
        <v>0</v>
      </c>
      <c r="CI37" s="466">
        <v>0</v>
      </c>
      <c r="CJ37" s="466">
        <v>0</v>
      </c>
      <c r="CK37" s="466">
        <v>0</v>
      </c>
      <c r="CL37" s="117"/>
      <c r="CM37" s="466">
        <v>0</v>
      </c>
      <c r="CN37" s="466">
        <v>0</v>
      </c>
      <c r="CO37" s="466">
        <v>0</v>
      </c>
      <c r="CP37" s="466">
        <v>0</v>
      </c>
      <c r="CQ37" s="466">
        <v>0</v>
      </c>
      <c r="CR37" s="466">
        <v>0</v>
      </c>
      <c r="CS37" s="197"/>
      <c r="CT37" s="272">
        <f t="shared" si="9"/>
        <v>0</v>
      </c>
      <c r="CU37" s="272">
        <f t="shared" si="10"/>
        <v>0</v>
      </c>
      <c r="CV37" s="272">
        <f t="shared" si="11"/>
        <v>0</v>
      </c>
      <c r="CW37" s="272">
        <f t="shared" si="12"/>
        <v>0</v>
      </c>
      <c r="CX37" s="272">
        <f t="shared" si="13"/>
        <v>0</v>
      </c>
      <c r="CY37" s="272">
        <f t="shared" si="14"/>
        <v>0</v>
      </c>
    </row>
    <row r="38" spans="1:103" ht="15" customHeight="1" x14ac:dyDescent="0.25">
      <c r="A38" s="358">
        <v>1100040230</v>
      </c>
      <c r="B38" s="439"/>
      <c r="C38" s="439"/>
      <c r="D38" s="467" t="s">
        <v>309</v>
      </c>
      <c r="E38" s="465">
        <v>0</v>
      </c>
      <c r="F38" s="465">
        <v>0</v>
      </c>
      <c r="G38" s="465">
        <v>0</v>
      </c>
      <c r="H38" s="465">
        <v>0</v>
      </c>
      <c r="I38" s="465">
        <v>0</v>
      </c>
      <c r="J38" s="465">
        <v>0</v>
      </c>
      <c r="K38" s="352"/>
      <c r="L38" s="466">
        <v>0</v>
      </c>
      <c r="M38" s="466">
        <v>0</v>
      </c>
      <c r="N38" s="466">
        <v>0</v>
      </c>
      <c r="O38" s="466">
        <v>0</v>
      </c>
      <c r="P38" s="466">
        <v>0</v>
      </c>
      <c r="Q38" s="466">
        <v>0</v>
      </c>
      <c r="R38" s="436">
        <f t="shared" si="0"/>
        <v>0</v>
      </c>
      <c r="S38" s="119"/>
      <c r="T38" s="466">
        <v>0</v>
      </c>
      <c r="U38" s="466">
        <v>0</v>
      </c>
      <c r="V38" s="466">
        <v>0</v>
      </c>
      <c r="W38" s="466">
        <v>0</v>
      </c>
      <c r="X38" s="466">
        <v>0</v>
      </c>
      <c r="Y38" s="466">
        <v>0</v>
      </c>
      <c r="Z38" s="436">
        <f t="shared" si="1"/>
        <v>0</v>
      </c>
      <c r="AA38" s="119"/>
      <c r="AB38" s="466">
        <v>0</v>
      </c>
      <c r="AC38" s="466">
        <v>0</v>
      </c>
      <c r="AD38" s="466">
        <v>0</v>
      </c>
      <c r="AE38" s="466">
        <v>0</v>
      </c>
      <c r="AF38" s="466">
        <v>0</v>
      </c>
      <c r="AG38" s="466">
        <v>0</v>
      </c>
      <c r="AH38" s="436">
        <f t="shared" si="2"/>
        <v>0</v>
      </c>
      <c r="AI38" s="119"/>
      <c r="AJ38" s="466">
        <v>0</v>
      </c>
      <c r="AK38" s="466">
        <v>0</v>
      </c>
      <c r="AL38" s="466">
        <v>0</v>
      </c>
      <c r="AM38" s="466">
        <v>0</v>
      </c>
      <c r="AN38" s="466">
        <v>0</v>
      </c>
      <c r="AO38" s="466">
        <v>0</v>
      </c>
      <c r="AP38" s="436">
        <f t="shared" si="3"/>
        <v>0</v>
      </c>
      <c r="AQ38" s="119"/>
      <c r="AR38" s="466">
        <v>0</v>
      </c>
      <c r="AS38" s="466">
        <v>0</v>
      </c>
      <c r="AT38" s="466">
        <v>0</v>
      </c>
      <c r="AU38" s="466">
        <v>0</v>
      </c>
      <c r="AV38" s="466">
        <v>0</v>
      </c>
      <c r="AW38" s="466">
        <v>0</v>
      </c>
      <c r="AX38" s="68">
        <f t="shared" si="4"/>
        <v>0</v>
      </c>
      <c r="AY38" s="119"/>
      <c r="AZ38" s="466">
        <v>0</v>
      </c>
      <c r="BA38" s="466">
        <v>0</v>
      </c>
      <c r="BB38" s="466">
        <v>0</v>
      </c>
      <c r="BC38" s="466">
        <v>0</v>
      </c>
      <c r="BD38" s="466">
        <v>0</v>
      </c>
      <c r="BE38" s="466">
        <v>0</v>
      </c>
      <c r="BF38" s="466">
        <f t="shared" si="5"/>
        <v>0</v>
      </c>
      <c r="BG38" s="119"/>
      <c r="BH38" s="466">
        <v>0</v>
      </c>
      <c r="BI38" s="466">
        <v>0</v>
      </c>
      <c r="BJ38" s="466">
        <v>0</v>
      </c>
      <c r="BK38" s="466">
        <v>0</v>
      </c>
      <c r="BL38" s="466">
        <v>0</v>
      </c>
      <c r="BM38" s="466">
        <v>0</v>
      </c>
      <c r="BN38" s="436">
        <f t="shared" si="6"/>
        <v>0</v>
      </c>
      <c r="BO38" s="119"/>
      <c r="BP38" s="466">
        <v>0</v>
      </c>
      <c r="BQ38" s="466">
        <v>0</v>
      </c>
      <c r="BR38" s="466">
        <v>0</v>
      </c>
      <c r="BS38" s="466">
        <v>0</v>
      </c>
      <c r="BT38" s="466">
        <v>0</v>
      </c>
      <c r="BU38" s="466">
        <v>0</v>
      </c>
      <c r="BV38" s="436">
        <f t="shared" si="7"/>
        <v>0</v>
      </c>
      <c r="BW38" s="117"/>
      <c r="BX38" s="466">
        <v>0</v>
      </c>
      <c r="BY38" s="466">
        <v>0</v>
      </c>
      <c r="BZ38" s="466">
        <v>0</v>
      </c>
      <c r="CA38" s="466">
        <v>0</v>
      </c>
      <c r="CB38" s="466">
        <v>0</v>
      </c>
      <c r="CC38" s="466">
        <v>0</v>
      </c>
      <c r="CD38" s="436">
        <f t="shared" si="8"/>
        <v>0</v>
      </c>
      <c r="CE38" s="117"/>
      <c r="CF38" s="466">
        <v>0</v>
      </c>
      <c r="CG38" s="466">
        <v>0</v>
      </c>
      <c r="CH38" s="466">
        <v>0</v>
      </c>
      <c r="CI38" s="466">
        <v>0</v>
      </c>
      <c r="CJ38" s="466">
        <v>0</v>
      </c>
      <c r="CK38" s="466">
        <v>0</v>
      </c>
      <c r="CL38" s="117"/>
      <c r="CM38" s="466">
        <v>0</v>
      </c>
      <c r="CN38" s="466">
        <v>0</v>
      </c>
      <c r="CO38" s="466">
        <v>0</v>
      </c>
      <c r="CP38" s="466">
        <v>0</v>
      </c>
      <c r="CQ38" s="466">
        <v>0</v>
      </c>
      <c r="CR38" s="466">
        <v>0</v>
      </c>
      <c r="CS38" s="197"/>
      <c r="CT38" s="272">
        <f t="shared" si="9"/>
        <v>0</v>
      </c>
      <c r="CU38" s="272">
        <f t="shared" si="10"/>
        <v>0</v>
      </c>
      <c r="CV38" s="272">
        <f t="shared" si="11"/>
        <v>0</v>
      </c>
      <c r="CW38" s="272">
        <f t="shared" si="12"/>
        <v>0</v>
      </c>
      <c r="CX38" s="272">
        <f t="shared" si="13"/>
        <v>0</v>
      </c>
      <c r="CY38" s="272">
        <f t="shared" si="14"/>
        <v>0</v>
      </c>
    </row>
    <row r="39" spans="1:103" ht="15" customHeight="1" x14ac:dyDescent="0.25">
      <c r="A39" s="358">
        <v>1100050000</v>
      </c>
      <c r="B39" s="467" t="s">
        <v>308</v>
      </c>
      <c r="C39" s="469"/>
      <c r="D39" s="353"/>
      <c r="E39" s="465">
        <v>0</v>
      </c>
      <c r="F39" s="465">
        <v>0</v>
      </c>
      <c r="G39" s="465">
        <v>0</v>
      </c>
      <c r="H39" s="465">
        <v>0</v>
      </c>
      <c r="I39" s="465">
        <v>0</v>
      </c>
      <c r="J39" s="465">
        <v>0</v>
      </c>
      <c r="K39" s="352"/>
      <c r="L39" s="466">
        <v>0</v>
      </c>
      <c r="M39" s="466">
        <v>0</v>
      </c>
      <c r="N39" s="466">
        <v>0</v>
      </c>
      <c r="O39" s="466">
        <v>0</v>
      </c>
      <c r="P39" s="466">
        <v>0</v>
      </c>
      <c r="Q39" s="466">
        <v>0</v>
      </c>
      <c r="R39" s="436">
        <f t="shared" si="0"/>
        <v>0</v>
      </c>
      <c r="S39" s="119"/>
      <c r="T39" s="466">
        <v>0</v>
      </c>
      <c r="U39" s="466">
        <v>0</v>
      </c>
      <c r="V39" s="466">
        <v>0</v>
      </c>
      <c r="W39" s="466">
        <v>0</v>
      </c>
      <c r="X39" s="466">
        <v>0</v>
      </c>
      <c r="Y39" s="466">
        <v>0</v>
      </c>
      <c r="Z39" s="436">
        <f t="shared" si="1"/>
        <v>0</v>
      </c>
      <c r="AA39" s="119"/>
      <c r="AB39" s="466">
        <v>0</v>
      </c>
      <c r="AC39" s="466">
        <v>0</v>
      </c>
      <c r="AD39" s="466">
        <v>0</v>
      </c>
      <c r="AE39" s="466">
        <v>0</v>
      </c>
      <c r="AF39" s="466">
        <v>0</v>
      </c>
      <c r="AG39" s="466">
        <v>0</v>
      </c>
      <c r="AH39" s="436">
        <f t="shared" si="2"/>
        <v>0</v>
      </c>
      <c r="AI39" s="119"/>
      <c r="AJ39" s="466">
        <v>0</v>
      </c>
      <c r="AK39" s="466">
        <v>0</v>
      </c>
      <c r="AL39" s="466">
        <v>0</v>
      </c>
      <c r="AM39" s="466">
        <v>0</v>
      </c>
      <c r="AN39" s="466">
        <v>0</v>
      </c>
      <c r="AO39" s="466">
        <v>0</v>
      </c>
      <c r="AP39" s="436">
        <f t="shared" si="3"/>
        <v>0</v>
      </c>
      <c r="AQ39" s="119"/>
      <c r="AR39" s="466">
        <v>0</v>
      </c>
      <c r="AS39" s="466">
        <v>0</v>
      </c>
      <c r="AT39" s="466">
        <v>0</v>
      </c>
      <c r="AU39" s="466">
        <v>0</v>
      </c>
      <c r="AV39" s="466">
        <v>0</v>
      </c>
      <c r="AW39" s="466">
        <v>0</v>
      </c>
      <c r="AX39" s="68">
        <f t="shared" si="4"/>
        <v>0</v>
      </c>
      <c r="AY39" s="119"/>
      <c r="AZ39" s="466">
        <v>0</v>
      </c>
      <c r="BA39" s="466">
        <v>0</v>
      </c>
      <c r="BB39" s="466">
        <v>0</v>
      </c>
      <c r="BC39" s="466">
        <v>0</v>
      </c>
      <c r="BD39" s="466">
        <v>0</v>
      </c>
      <c r="BE39" s="466">
        <v>0</v>
      </c>
      <c r="BF39" s="466">
        <f t="shared" si="5"/>
        <v>0</v>
      </c>
      <c r="BG39" s="119"/>
      <c r="BH39" s="466">
        <v>0</v>
      </c>
      <c r="BI39" s="466">
        <v>0</v>
      </c>
      <c r="BJ39" s="466">
        <v>0</v>
      </c>
      <c r="BK39" s="466">
        <v>0</v>
      </c>
      <c r="BL39" s="466">
        <v>0</v>
      </c>
      <c r="BM39" s="466">
        <v>0</v>
      </c>
      <c r="BN39" s="436">
        <f t="shared" si="6"/>
        <v>0</v>
      </c>
      <c r="BO39" s="119"/>
      <c r="BP39" s="466">
        <v>0</v>
      </c>
      <c r="BQ39" s="466">
        <v>0</v>
      </c>
      <c r="BR39" s="466">
        <v>0</v>
      </c>
      <c r="BS39" s="466">
        <v>0</v>
      </c>
      <c r="BT39" s="466">
        <v>0</v>
      </c>
      <c r="BU39" s="466">
        <v>0</v>
      </c>
      <c r="BV39" s="436">
        <f t="shared" si="7"/>
        <v>0</v>
      </c>
      <c r="BW39" s="117"/>
      <c r="BX39" s="466">
        <v>0</v>
      </c>
      <c r="BY39" s="466">
        <v>0</v>
      </c>
      <c r="BZ39" s="466">
        <v>0</v>
      </c>
      <c r="CA39" s="466">
        <v>0</v>
      </c>
      <c r="CB39" s="466">
        <v>0</v>
      </c>
      <c r="CC39" s="466">
        <v>0</v>
      </c>
      <c r="CD39" s="436">
        <f t="shared" si="8"/>
        <v>0</v>
      </c>
      <c r="CE39" s="117"/>
      <c r="CF39" s="466">
        <v>0</v>
      </c>
      <c r="CG39" s="466">
        <v>0</v>
      </c>
      <c r="CH39" s="466">
        <v>0</v>
      </c>
      <c r="CI39" s="466">
        <v>0</v>
      </c>
      <c r="CJ39" s="466">
        <v>0</v>
      </c>
      <c r="CK39" s="466">
        <v>0</v>
      </c>
      <c r="CL39" s="117"/>
      <c r="CM39" s="466">
        <v>0</v>
      </c>
      <c r="CN39" s="466">
        <v>0</v>
      </c>
      <c r="CO39" s="466">
        <v>0</v>
      </c>
      <c r="CP39" s="466">
        <v>0</v>
      </c>
      <c r="CQ39" s="466">
        <v>0</v>
      </c>
      <c r="CR39" s="466">
        <v>0</v>
      </c>
      <c r="CS39" s="197"/>
      <c r="CT39" s="272">
        <f t="shared" si="9"/>
        <v>0</v>
      </c>
      <c r="CU39" s="272">
        <f t="shared" si="10"/>
        <v>0</v>
      </c>
      <c r="CV39" s="272">
        <f t="shared" si="11"/>
        <v>0</v>
      </c>
      <c r="CW39" s="272">
        <f t="shared" si="12"/>
        <v>0</v>
      </c>
      <c r="CX39" s="272">
        <f t="shared" si="13"/>
        <v>0</v>
      </c>
      <c r="CY39" s="272">
        <f t="shared" si="14"/>
        <v>0</v>
      </c>
    </row>
    <row r="40" spans="1:103" s="407" customFormat="1" ht="15" customHeight="1" x14ac:dyDescent="0.25">
      <c r="A40" s="347">
        <v>1100060000</v>
      </c>
      <c r="B40" s="377" t="s">
        <v>307</v>
      </c>
      <c r="C40" s="472"/>
      <c r="D40" s="345"/>
      <c r="E40" s="203">
        <v>0</v>
      </c>
      <c r="F40" s="203">
        <v>0</v>
      </c>
      <c r="G40" s="167">
        <v>0</v>
      </c>
      <c r="H40" s="167">
        <v>0</v>
      </c>
      <c r="I40" s="167">
        <v>0</v>
      </c>
      <c r="J40" s="167">
        <v>0</v>
      </c>
      <c r="K40" s="352"/>
      <c r="L40" s="499">
        <v>0</v>
      </c>
      <c r="M40" s="499">
        <v>0</v>
      </c>
      <c r="N40" s="165">
        <v>0</v>
      </c>
      <c r="O40" s="165">
        <v>0</v>
      </c>
      <c r="P40" s="165">
        <v>0</v>
      </c>
      <c r="Q40" s="165">
        <v>0</v>
      </c>
      <c r="R40" s="165">
        <f t="shared" si="0"/>
        <v>0</v>
      </c>
      <c r="S40" s="119"/>
      <c r="T40" s="499">
        <v>0</v>
      </c>
      <c r="U40" s="499">
        <v>0</v>
      </c>
      <c r="V40" s="165">
        <v>0</v>
      </c>
      <c r="W40" s="165">
        <v>0</v>
      </c>
      <c r="X40" s="165">
        <v>0</v>
      </c>
      <c r="Y40" s="165">
        <v>0</v>
      </c>
      <c r="Z40" s="165">
        <f t="shared" si="1"/>
        <v>0</v>
      </c>
      <c r="AA40" s="119"/>
      <c r="AB40" s="499">
        <v>0</v>
      </c>
      <c r="AC40" s="499">
        <v>0</v>
      </c>
      <c r="AD40" s="165">
        <v>0</v>
      </c>
      <c r="AE40" s="165">
        <v>0</v>
      </c>
      <c r="AF40" s="165">
        <v>0</v>
      </c>
      <c r="AG40" s="165">
        <v>0</v>
      </c>
      <c r="AH40" s="165">
        <f t="shared" si="2"/>
        <v>0</v>
      </c>
      <c r="AI40" s="119"/>
      <c r="AJ40" s="499">
        <v>0</v>
      </c>
      <c r="AK40" s="499">
        <v>0</v>
      </c>
      <c r="AL40" s="165">
        <v>0</v>
      </c>
      <c r="AM40" s="165">
        <v>0</v>
      </c>
      <c r="AN40" s="165">
        <v>0</v>
      </c>
      <c r="AO40" s="165">
        <v>0</v>
      </c>
      <c r="AP40" s="165">
        <f t="shared" si="3"/>
        <v>0</v>
      </c>
      <c r="AQ40" s="119"/>
      <c r="AR40" s="499">
        <v>0</v>
      </c>
      <c r="AS40" s="499">
        <v>0</v>
      </c>
      <c r="AT40" s="165">
        <v>0</v>
      </c>
      <c r="AU40" s="165">
        <v>0</v>
      </c>
      <c r="AV40" s="165">
        <v>0</v>
      </c>
      <c r="AW40" s="165">
        <v>0</v>
      </c>
      <c r="AX40" s="165">
        <f t="shared" si="4"/>
        <v>0</v>
      </c>
      <c r="AY40" s="119"/>
      <c r="AZ40" s="499">
        <v>0</v>
      </c>
      <c r="BA40" s="499">
        <v>0</v>
      </c>
      <c r="BB40" s="165">
        <v>0</v>
      </c>
      <c r="BC40" s="165">
        <v>0</v>
      </c>
      <c r="BD40" s="165">
        <v>0</v>
      </c>
      <c r="BE40" s="499">
        <v>0</v>
      </c>
      <c r="BF40" s="499">
        <f t="shared" si="5"/>
        <v>0</v>
      </c>
      <c r="BG40" s="119"/>
      <c r="BH40" s="499">
        <v>0</v>
      </c>
      <c r="BI40" s="499">
        <v>0</v>
      </c>
      <c r="BJ40" s="165">
        <v>0</v>
      </c>
      <c r="BK40" s="165">
        <v>0</v>
      </c>
      <c r="BL40" s="499">
        <v>0</v>
      </c>
      <c r="BM40" s="165">
        <v>0</v>
      </c>
      <c r="BN40" s="165">
        <f t="shared" si="6"/>
        <v>0</v>
      </c>
      <c r="BO40" s="119"/>
      <c r="BP40" s="499">
        <v>0</v>
      </c>
      <c r="BQ40" s="499">
        <v>0</v>
      </c>
      <c r="BR40" s="165">
        <v>0</v>
      </c>
      <c r="BS40" s="165">
        <v>0</v>
      </c>
      <c r="BT40" s="165">
        <v>0</v>
      </c>
      <c r="BU40" s="165">
        <v>0</v>
      </c>
      <c r="BV40" s="165">
        <f t="shared" si="7"/>
        <v>0</v>
      </c>
      <c r="BW40" s="117"/>
      <c r="BX40" s="499">
        <v>0</v>
      </c>
      <c r="BY40" s="499">
        <v>0</v>
      </c>
      <c r="BZ40" s="165">
        <v>0</v>
      </c>
      <c r="CA40" s="165">
        <v>0</v>
      </c>
      <c r="CB40" s="165">
        <v>0</v>
      </c>
      <c r="CC40" s="165">
        <v>0</v>
      </c>
      <c r="CD40" s="165">
        <f t="shared" si="8"/>
        <v>0</v>
      </c>
      <c r="CE40" s="117"/>
      <c r="CF40" s="499">
        <v>0</v>
      </c>
      <c r="CG40" s="499">
        <v>0</v>
      </c>
      <c r="CH40" s="165">
        <v>0</v>
      </c>
      <c r="CI40" s="165">
        <v>0</v>
      </c>
      <c r="CJ40" s="165">
        <v>0</v>
      </c>
      <c r="CK40" s="165">
        <v>0</v>
      </c>
      <c r="CL40" s="117"/>
      <c r="CM40" s="499">
        <v>0</v>
      </c>
      <c r="CN40" s="499">
        <v>0</v>
      </c>
      <c r="CO40" s="165">
        <v>0</v>
      </c>
      <c r="CP40" s="165">
        <v>0</v>
      </c>
      <c r="CQ40" s="165">
        <v>0</v>
      </c>
      <c r="CR40" s="165">
        <v>0</v>
      </c>
      <c r="CS40" s="197"/>
      <c r="CT40" s="60">
        <f t="shared" si="9"/>
        <v>0</v>
      </c>
      <c r="CU40" s="60">
        <f t="shared" si="10"/>
        <v>0</v>
      </c>
      <c r="CV40" s="60">
        <f t="shared" si="11"/>
        <v>0</v>
      </c>
      <c r="CW40" s="60">
        <f t="shared" si="12"/>
        <v>0</v>
      </c>
      <c r="CX40" s="60">
        <f t="shared" si="13"/>
        <v>0</v>
      </c>
      <c r="CY40" s="60">
        <f t="shared" si="14"/>
        <v>0</v>
      </c>
    </row>
    <row r="41" spans="1:103" ht="15" customHeight="1" x14ac:dyDescent="0.25">
      <c r="A41" s="358">
        <v>1100060100</v>
      </c>
      <c r="B41" s="439"/>
      <c r="C41" s="392" t="s">
        <v>40</v>
      </c>
      <c r="D41" s="392"/>
      <c r="E41" s="465">
        <v>0</v>
      </c>
      <c r="F41" s="465">
        <v>0</v>
      </c>
      <c r="G41" s="465">
        <v>0</v>
      </c>
      <c r="H41" s="465">
        <v>0</v>
      </c>
      <c r="I41" s="465">
        <v>0</v>
      </c>
      <c r="J41" s="465">
        <v>0</v>
      </c>
      <c r="K41" s="352"/>
      <c r="L41" s="466">
        <v>0</v>
      </c>
      <c r="M41" s="466">
        <v>0</v>
      </c>
      <c r="N41" s="466">
        <v>0</v>
      </c>
      <c r="O41" s="466">
        <v>0</v>
      </c>
      <c r="P41" s="466">
        <v>0</v>
      </c>
      <c r="Q41" s="466">
        <v>0</v>
      </c>
      <c r="R41" s="436">
        <f t="shared" si="0"/>
        <v>0</v>
      </c>
      <c r="S41" s="119"/>
      <c r="T41" s="466">
        <v>0</v>
      </c>
      <c r="U41" s="466">
        <v>0</v>
      </c>
      <c r="V41" s="466">
        <v>0</v>
      </c>
      <c r="W41" s="466">
        <v>0</v>
      </c>
      <c r="X41" s="466">
        <v>0</v>
      </c>
      <c r="Y41" s="466">
        <v>0</v>
      </c>
      <c r="Z41" s="436">
        <f t="shared" si="1"/>
        <v>0</v>
      </c>
      <c r="AA41" s="119"/>
      <c r="AB41" s="466">
        <v>0</v>
      </c>
      <c r="AC41" s="466">
        <v>0</v>
      </c>
      <c r="AD41" s="466">
        <v>0</v>
      </c>
      <c r="AE41" s="466">
        <v>0</v>
      </c>
      <c r="AF41" s="466">
        <v>0</v>
      </c>
      <c r="AG41" s="466">
        <v>0</v>
      </c>
      <c r="AH41" s="436">
        <f t="shared" si="2"/>
        <v>0</v>
      </c>
      <c r="AI41" s="119"/>
      <c r="AJ41" s="466">
        <v>0</v>
      </c>
      <c r="AK41" s="466">
        <v>0</v>
      </c>
      <c r="AL41" s="466">
        <v>0</v>
      </c>
      <c r="AM41" s="466">
        <v>0</v>
      </c>
      <c r="AN41" s="466">
        <v>0</v>
      </c>
      <c r="AO41" s="466">
        <v>0</v>
      </c>
      <c r="AP41" s="436">
        <f t="shared" si="3"/>
        <v>0</v>
      </c>
      <c r="AQ41" s="119"/>
      <c r="AR41" s="466">
        <v>0</v>
      </c>
      <c r="AS41" s="466">
        <v>0</v>
      </c>
      <c r="AT41" s="466">
        <v>0</v>
      </c>
      <c r="AU41" s="466">
        <v>0</v>
      </c>
      <c r="AV41" s="466">
        <v>0</v>
      </c>
      <c r="AW41" s="466">
        <v>0</v>
      </c>
      <c r="AX41" s="68">
        <f t="shared" si="4"/>
        <v>0</v>
      </c>
      <c r="AY41" s="119"/>
      <c r="AZ41" s="466">
        <v>0</v>
      </c>
      <c r="BA41" s="466">
        <v>0</v>
      </c>
      <c r="BB41" s="466">
        <v>0</v>
      </c>
      <c r="BC41" s="466">
        <v>0</v>
      </c>
      <c r="BD41" s="466">
        <v>0</v>
      </c>
      <c r="BE41" s="466">
        <v>0</v>
      </c>
      <c r="BF41" s="466">
        <f t="shared" si="5"/>
        <v>0</v>
      </c>
      <c r="BG41" s="119"/>
      <c r="BH41" s="466">
        <v>0</v>
      </c>
      <c r="BI41" s="466">
        <v>0</v>
      </c>
      <c r="BJ41" s="466">
        <v>0</v>
      </c>
      <c r="BK41" s="466">
        <v>0</v>
      </c>
      <c r="BL41" s="466">
        <v>0</v>
      </c>
      <c r="BM41" s="466">
        <v>0</v>
      </c>
      <c r="BN41" s="436">
        <f t="shared" si="6"/>
        <v>0</v>
      </c>
      <c r="BO41" s="119"/>
      <c r="BP41" s="466">
        <v>0</v>
      </c>
      <c r="BQ41" s="466">
        <v>0</v>
      </c>
      <c r="BR41" s="466">
        <v>0</v>
      </c>
      <c r="BS41" s="466">
        <v>0</v>
      </c>
      <c r="BT41" s="466">
        <v>0</v>
      </c>
      <c r="BU41" s="466">
        <v>0</v>
      </c>
      <c r="BV41" s="436">
        <f t="shared" si="7"/>
        <v>0</v>
      </c>
      <c r="BW41" s="117"/>
      <c r="BX41" s="466">
        <v>0</v>
      </c>
      <c r="BY41" s="466">
        <v>0</v>
      </c>
      <c r="BZ41" s="466">
        <v>0</v>
      </c>
      <c r="CA41" s="466">
        <v>0</v>
      </c>
      <c r="CB41" s="466">
        <v>0</v>
      </c>
      <c r="CC41" s="466">
        <v>0</v>
      </c>
      <c r="CD41" s="436">
        <f t="shared" si="8"/>
        <v>0</v>
      </c>
      <c r="CE41" s="117"/>
      <c r="CF41" s="466">
        <v>0</v>
      </c>
      <c r="CG41" s="466">
        <v>0</v>
      </c>
      <c r="CH41" s="466">
        <v>0</v>
      </c>
      <c r="CI41" s="466">
        <v>0</v>
      </c>
      <c r="CJ41" s="466">
        <v>0</v>
      </c>
      <c r="CK41" s="466">
        <v>0</v>
      </c>
      <c r="CL41" s="117"/>
      <c r="CM41" s="466">
        <v>0</v>
      </c>
      <c r="CN41" s="466">
        <v>0</v>
      </c>
      <c r="CO41" s="466">
        <v>0</v>
      </c>
      <c r="CP41" s="466">
        <v>0</v>
      </c>
      <c r="CQ41" s="466">
        <v>0</v>
      </c>
      <c r="CR41" s="466">
        <v>0</v>
      </c>
      <c r="CS41" s="197"/>
      <c r="CT41" s="272">
        <f t="shared" si="9"/>
        <v>0</v>
      </c>
      <c r="CU41" s="272">
        <f t="shared" si="10"/>
        <v>0</v>
      </c>
      <c r="CV41" s="272">
        <f t="shared" si="11"/>
        <v>0</v>
      </c>
      <c r="CW41" s="272">
        <f t="shared" si="12"/>
        <v>0</v>
      </c>
      <c r="CX41" s="272">
        <f t="shared" si="13"/>
        <v>0</v>
      </c>
      <c r="CY41" s="272">
        <f t="shared" si="14"/>
        <v>0</v>
      </c>
    </row>
    <row r="42" spans="1:103" ht="15" customHeight="1" x14ac:dyDescent="0.25">
      <c r="A42" s="358">
        <v>1100060200</v>
      </c>
      <c r="B42" s="439"/>
      <c r="C42" s="392" t="s">
        <v>80</v>
      </c>
      <c r="D42" s="392"/>
      <c r="E42" s="465">
        <v>0</v>
      </c>
      <c r="F42" s="465">
        <v>0</v>
      </c>
      <c r="G42" s="465">
        <v>0</v>
      </c>
      <c r="H42" s="465">
        <v>0</v>
      </c>
      <c r="I42" s="465">
        <v>0</v>
      </c>
      <c r="J42" s="465">
        <v>0</v>
      </c>
      <c r="K42" s="352"/>
      <c r="L42" s="466">
        <v>0</v>
      </c>
      <c r="M42" s="466">
        <v>0</v>
      </c>
      <c r="N42" s="466">
        <v>0</v>
      </c>
      <c r="O42" s="466">
        <v>0</v>
      </c>
      <c r="P42" s="466">
        <v>0</v>
      </c>
      <c r="Q42" s="466">
        <v>0</v>
      </c>
      <c r="R42" s="436">
        <f t="shared" si="0"/>
        <v>0</v>
      </c>
      <c r="S42" s="119"/>
      <c r="T42" s="466">
        <v>0</v>
      </c>
      <c r="U42" s="466">
        <v>0</v>
      </c>
      <c r="V42" s="466">
        <v>0</v>
      </c>
      <c r="W42" s="466">
        <v>0</v>
      </c>
      <c r="X42" s="466">
        <v>0</v>
      </c>
      <c r="Y42" s="466">
        <v>0</v>
      </c>
      <c r="Z42" s="436">
        <f t="shared" si="1"/>
        <v>0</v>
      </c>
      <c r="AA42" s="119"/>
      <c r="AB42" s="466">
        <v>0</v>
      </c>
      <c r="AC42" s="466">
        <v>0</v>
      </c>
      <c r="AD42" s="466">
        <v>0</v>
      </c>
      <c r="AE42" s="466">
        <v>0</v>
      </c>
      <c r="AF42" s="466">
        <v>0</v>
      </c>
      <c r="AG42" s="466">
        <v>0</v>
      </c>
      <c r="AH42" s="436">
        <f t="shared" si="2"/>
        <v>0</v>
      </c>
      <c r="AI42" s="119"/>
      <c r="AJ42" s="466">
        <v>0</v>
      </c>
      <c r="AK42" s="466">
        <v>0</v>
      </c>
      <c r="AL42" s="466">
        <v>0</v>
      </c>
      <c r="AM42" s="466">
        <v>0</v>
      </c>
      <c r="AN42" s="466">
        <v>0</v>
      </c>
      <c r="AO42" s="466">
        <v>0</v>
      </c>
      <c r="AP42" s="436">
        <f t="shared" si="3"/>
        <v>0</v>
      </c>
      <c r="AQ42" s="119"/>
      <c r="AR42" s="466">
        <v>0</v>
      </c>
      <c r="AS42" s="466">
        <v>0</v>
      </c>
      <c r="AT42" s="466">
        <v>0</v>
      </c>
      <c r="AU42" s="466">
        <v>0</v>
      </c>
      <c r="AV42" s="466">
        <v>0</v>
      </c>
      <c r="AW42" s="466">
        <v>0</v>
      </c>
      <c r="AX42" s="68">
        <f t="shared" si="4"/>
        <v>0</v>
      </c>
      <c r="AY42" s="119"/>
      <c r="AZ42" s="466">
        <v>0</v>
      </c>
      <c r="BA42" s="466">
        <v>0</v>
      </c>
      <c r="BB42" s="466">
        <v>0</v>
      </c>
      <c r="BC42" s="466">
        <v>0</v>
      </c>
      <c r="BD42" s="466">
        <v>0</v>
      </c>
      <c r="BE42" s="466">
        <v>0</v>
      </c>
      <c r="BF42" s="466">
        <f t="shared" si="5"/>
        <v>0</v>
      </c>
      <c r="BG42" s="119"/>
      <c r="BH42" s="466">
        <v>0</v>
      </c>
      <c r="BI42" s="466">
        <v>0</v>
      </c>
      <c r="BJ42" s="466">
        <v>0</v>
      </c>
      <c r="BK42" s="466">
        <v>0</v>
      </c>
      <c r="BL42" s="466">
        <v>0</v>
      </c>
      <c r="BM42" s="466">
        <v>0</v>
      </c>
      <c r="BN42" s="436">
        <f t="shared" si="6"/>
        <v>0</v>
      </c>
      <c r="BO42" s="119"/>
      <c r="BP42" s="466">
        <v>0</v>
      </c>
      <c r="BQ42" s="466">
        <v>0</v>
      </c>
      <c r="BR42" s="466">
        <v>0</v>
      </c>
      <c r="BS42" s="466">
        <v>0</v>
      </c>
      <c r="BT42" s="466">
        <v>0</v>
      </c>
      <c r="BU42" s="466">
        <v>0</v>
      </c>
      <c r="BV42" s="436">
        <f t="shared" si="7"/>
        <v>0</v>
      </c>
      <c r="BW42" s="117"/>
      <c r="BX42" s="466">
        <v>0</v>
      </c>
      <c r="BY42" s="466">
        <v>0</v>
      </c>
      <c r="BZ42" s="466">
        <v>0</v>
      </c>
      <c r="CA42" s="466">
        <v>0</v>
      </c>
      <c r="CB42" s="466">
        <v>0</v>
      </c>
      <c r="CC42" s="466">
        <v>0</v>
      </c>
      <c r="CD42" s="436">
        <f t="shared" si="8"/>
        <v>0</v>
      </c>
      <c r="CE42" s="117"/>
      <c r="CF42" s="466">
        <v>0</v>
      </c>
      <c r="CG42" s="466">
        <v>0</v>
      </c>
      <c r="CH42" s="466">
        <v>0</v>
      </c>
      <c r="CI42" s="466">
        <v>0</v>
      </c>
      <c r="CJ42" s="466">
        <v>0</v>
      </c>
      <c r="CK42" s="466">
        <v>0</v>
      </c>
      <c r="CL42" s="117"/>
      <c r="CM42" s="466">
        <v>0</v>
      </c>
      <c r="CN42" s="466">
        <v>0</v>
      </c>
      <c r="CO42" s="466">
        <v>0</v>
      </c>
      <c r="CP42" s="466">
        <v>0</v>
      </c>
      <c r="CQ42" s="466">
        <v>0</v>
      </c>
      <c r="CR42" s="466">
        <v>0</v>
      </c>
      <c r="CS42" s="197"/>
      <c r="CT42" s="272">
        <f t="shared" si="9"/>
        <v>0</v>
      </c>
      <c r="CU42" s="272">
        <f t="shared" si="10"/>
        <v>0</v>
      </c>
      <c r="CV42" s="272">
        <f t="shared" si="11"/>
        <v>0</v>
      </c>
      <c r="CW42" s="272">
        <f t="shared" si="12"/>
        <v>0</v>
      </c>
      <c r="CX42" s="272">
        <f t="shared" si="13"/>
        <v>0</v>
      </c>
      <c r="CY42" s="272">
        <f t="shared" si="14"/>
        <v>0</v>
      </c>
    </row>
    <row r="43" spans="1:103" s="407" customFormat="1" ht="15" customHeight="1" x14ac:dyDescent="0.25">
      <c r="A43" s="347">
        <v>1100090000</v>
      </c>
      <c r="B43" s="396" t="s">
        <v>306</v>
      </c>
      <c r="C43" s="396"/>
      <c r="D43" s="396"/>
      <c r="E43" s="203">
        <v>0</v>
      </c>
      <c r="F43" s="203">
        <v>0</v>
      </c>
      <c r="G43" s="167">
        <v>0</v>
      </c>
      <c r="H43" s="167">
        <v>0</v>
      </c>
      <c r="I43" s="167">
        <v>0</v>
      </c>
      <c r="J43" s="167">
        <v>0</v>
      </c>
      <c r="K43" s="352"/>
      <c r="L43" s="499">
        <v>0</v>
      </c>
      <c r="M43" s="499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f t="shared" si="0"/>
        <v>0</v>
      </c>
      <c r="S43" s="119"/>
      <c r="T43" s="499">
        <v>0</v>
      </c>
      <c r="U43" s="499">
        <v>0</v>
      </c>
      <c r="V43" s="165">
        <v>0</v>
      </c>
      <c r="W43" s="165">
        <v>0</v>
      </c>
      <c r="X43" s="165">
        <v>0</v>
      </c>
      <c r="Y43" s="165">
        <v>0</v>
      </c>
      <c r="Z43" s="165">
        <f t="shared" si="1"/>
        <v>0</v>
      </c>
      <c r="AA43" s="119"/>
      <c r="AB43" s="499">
        <v>0</v>
      </c>
      <c r="AC43" s="499">
        <v>0</v>
      </c>
      <c r="AD43" s="165">
        <v>0</v>
      </c>
      <c r="AE43" s="165">
        <v>0</v>
      </c>
      <c r="AF43" s="165">
        <v>0</v>
      </c>
      <c r="AG43" s="165">
        <v>0</v>
      </c>
      <c r="AH43" s="165">
        <f t="shared" si="2"/>
        <v>0</v>
      </c>
      <c r="AI43" s="119"/>
      <c r="AJ43" s="499">
        <v>0</v>
      </c>
      <c r="AK43" s="499">
        <v>0</v>
      </c>
      <c r="AL43" s="165">
        <v>0</v>
      </c>
      <c r="AM43" s="165">
        <v>0</v>
      </c>
      <c r="AN43" s="165">
        <v>0</v>
      </c>
      <c r="AO43" s="165">
        <v>0</v>
      </c>
      <c r="AP43" s="165">
        <f t="shared" si="3"/>
        <v>0</v>
      </c>
      <c r="AQ43" s="119"/>
      <c r="AR43" s="499">
        <v>0</v>
      </c>
      <c r="AS43" s="499">
        <v>0</v>
      </c>
      <c r="AT43" s="165">
        <v>0</v>
      </c>
      <c r="AU43" s="165">
        <v>0</v>
      </c>
      <c r="AV43" s="165">
        <v>0</v>
      </c>
      <c r="AW43" s="165">
        <v>0</v>
      </c>
      <c r="AX43" s="165">
        <f t="shared" si="4"/>
        <v>0</v>
      </c>
      <c r="AY43" s="119"/>
      <c r="AZ43" s="499">
        <v>0</v>
      </c>
      <c r="BA43" s="499">
        <v>0</v>
      </c>
      <c r="BB43" s="165">
        <v>0</v>
      </c>
      <c r="BC43" s="165">
        <v>0</v>
      </c>
      <c r="BD43" s="165">
        <v>0</v>
      </c>
      <c r="BE43" s="499">
        <v>0</v>
      </c>
      <c r="BF43" s="499">
        <f t="shared" si="5"/>
        <v>0</v>
      </c>
      <c r="BG43" s="119"/>
      <c r="BH43" s="499">
        <v>0</v>
      </c>
      <c r="BI43" s="499">
        <v>0</v>
      </c>
      <c r="BJ43" s="165">
        <v>0</v>
      </c>
      <c r="BK43" s="165">
        <v>0</v>
      </c>
      <c r="BL43" s="499">
        <v>0</v>
      </c>
      <c r="BM43" s="165">
        <v>0</v>
      </c>
      <c r="BN43" s="165">
        <f t="shared" si="6"/>
        <v>0</v>
      </c>
      <c r="BO43" s="119"/>
      <c r="BP43" s="499">
        <v>0</v>
      </c>
      <c r="BQ43" s="499">
        <v>0</v>
      </c>
      <c r="BR43" s="165">
        <v>0</v>
      </c>
      <c r="BS43" s="165">
        <v>0</v>
      </c>
      <c r="BT43" s="165">
        <v>0</v>
      </c>
      <c r="BU43" s="165">
        <v>0</v>
      </c>
      <c r="BV43" s="165">
        <f t="shared" si="7"/>
        <v>0</v>
      </c>
      <c r="BW43" s="117"/>
      <c r="BX43" s="499">
        <v>0</v>
      </c>
      <c r="BY43" s="499">
        <v>0</v>
      </c>
      <c r="BZ43" s="165">
        <v>0</v>
      </c>
      <c r="CA43" s="165">
        <v>0</v>
      </c>
      <c r="CB43" s="165">
        <v>0</v>
      </c>
      <c r="CC43" s="165">
        <v>0</v>
      </c>
      <c r="CD43" s="165">
        <f t="shared" si="8"/>
        <v>0</v>
      </c>
      <c r="CE43" s="117"/>
      <c r="CF43" s="499">
        <v>0</v>
      </c>
      <c r="CG43" s="499">
        <v>0</v>
      </c>
      <c r="CH43" s="165">
        <v>0</v>
      </c>
      <c r="CI43" s="165">
        <v>0</v>
      </c>
      <c r="CJ43" s="165">
        <v>0</v>
      </c>
      <c r="CK43" s="165">
        <v>0</v>
      </c>
      <c r="CL43" s="117"/>
      <c r="CM43" s="499">
        <v>0</v>
      </c>
      <c r="CN43" s="499">
        <v>0</v>
      </c>
      <c r="CO43" s="165">
        <v>0</v>
      </c>
      <c r="CP43" s="165">
        <v>0</v>
      </c>
      <c r="CQ43" s="165">
        <v>0</v>
      </c>
      <c r="CR43" s="165">
        <v>0</v>
      </c>
      <c r="CS43" s="197"/>
      <c r="CT43" s="60">
        <f t="shared" si="9"/>
        <v>0</v>
      </c>
      <c r="CU43" s="60">
        <f t="shared" si="10"/>
        <v>0</v>
      </c>
      <c r="CV43" s="60">
        <f t="shared" si="11"/>
        <v>0</v>
      </c>
      <c r="CW43" s="60">
        <f t="shared" si="12"/>
        <v>0</v>
      </c>
      <c r="CX43" s="60">
        <f t="shared" si="13"/>
        <v>0</v>
      </c>
      <c r="CY43" s="60">
        <f t="shared" si="14"/>
        <v>0</v>
      </c>
    </row>
    <row r="44" spans="1:103" ht="15" customHeight="1" x14ac:dyDescent="0.25">
      <c r="A44" s="358">
        <v>1100090100</v>
      </c>
      <c r="B44" s="353"/>
      <c r="C44" s="392" t="s">
        <v>40</v>
      </c>
      <c r="D44" s="392"/>
      <c r="E44" s="465">
        <v>0</v>
      </c>
      <c r="F44" s="465">
        <v>0</v>
      </c>
      <c r="G44" s="465">
        <v>0</v>
      </c>
      <c r="H44" s="465">
        <v>0</v>
      </c>
      <c r="I44" s="465">
        <v>0</v>
      </c>
      <c r="J44" s="465">
        <v>0</v>
      </c>
      <c r="K44" s="352"/>
      <c r="L44" s="466">
        <v>0</v>
      </c>
      <c r="M44" s="466">
        <v>0</v>
      </c>
      <c r="N44" s="466">
        <v>0</v>
      </c>
      <c r="O44" s="466">
        <v>0</v>
      </c>
      <c r="P44" s="466">
        <v>0</v>
      </c>
      <c r="Q44" s="466">
        <v>0</v>
      </c>
      <c r="R44" s="436">
        <f t="shared" si="0"/>
        <v>0</v>
      </c>
      <c r="S44" s="119"/>
      <c r="T44" s="466">
        <v>0</v>
      </c>
      <c r="U44" s="466">
        <v>0</v>
      </c>
      <c r="V44" s="466">
        <v>0</v>
      </c>
      <c r="W44" s="466">
        <v>0</v>
      </c>
      <c r="X44" s="466">
        <v>0</v>
      </c>
      <c r="Y44" s="466">
        <v>0</v>
      </c>
      <c r="Z44" s="436">
        <f t="shared" si="1"/>
        <v>0</v>
      </c>
      <c r="AA44" s="119"/>
      <c r="AB44" s="466">
        <v>0</v>
      </c>
      <c r="AC44" s="466">
        <v>0</v>
      </c>
      <c r="AD44" s="466">
        <v>0</v>
      </c>
      <c r="AE44" s="466">
        <v>0</v>
      </c>
      <c r="AF44" s="466">
        <v>0</v>
      </c>
      <c r="AG44" s="466">
        <v>0</v>
      </c>
      <c r="AH44" s="436">
        <f t="shared" si="2"/>
        <v>0</v>
      </c>
      <c r="AI44" s="119"/>
      <c r="AJ44" s="466">
        <v>0</v>
      </c>
      <c r="AK44" s="466">
        <v>0</v>
      </c>
      <c r="AL44" s="466">
        <v>0</v>
      </c>
      <c r="AM44" s="466">
        <v>0</v>
      </c>
      <c r="AN44" s="466">
        <v>0</v>
      </c>
      <c r="AO44" s="466">
        <v>0</v>
      </c>
      <c r="AP44" s="436">
        <f t="shared" si="3"/>
        <v>0</v>
      </c>
      <c r="AQ44" s="119"/>
      <c r="AR44" s="466">
        <v>0</v>
      </c>
      <c r="AS44" s="466">
        <v>0</v>
      </c>
      <c r="AT44" s="466">
        <v>0</v>
      </c>
      <c r="AU44" s="466">
        <v>0</v>
      </c>
      <c r="AV44" s="466">
        <v>0</v>
      </c>
      <c r="AW44" s="466">
        <v>0</v>
      </c>
      <c r="AX44" s="68">
        <f t="shared" si="4"/>
        <v>0</v>
      </c>
      <c r="AY44" s="119"/>
      <c r="AZ44" s="466">
        <v>0</v>
      </c>
      <c r="BA44" s="466">
        <v>0</v>
      </c>
      <c r="BB44" s="466">
        <v>0</v>
      </c>
      <c r="BC44" s="466">
        <v>0</v>
      </c>
      <c r="BD44" s="466">
        <v>0</v>
      </c>
      <c r="BE44" s="466">
        <v>0</v>
      </c>
      <c r="BF44" s="466">
        <f t="shared" si="5"/>
        <v>0</v>
      </c>
      <c r="BG44" s="119"/>
      <c r="BH44" s="466">
        <v>0</v>
      </c>
      <c r="BI44" s="466">
        <v>0</v>
      </c>
      <c r="BJ44" s="466">
        <v>0</v>
      </c>
      <c r="BK44" s="466">
        <v>0</v>
      </c>
      <c r="BL44" s="466">
        <v>0</v>
      </c>
      <c r="BM44" s="466">
        <v>0</v>
      </c>
      <c r="BN44" s="436">
        <f t="shared" si="6"/>
        <v>0</v>
      </c>
      <c r="BO44" s="119"/>
      <c r="BP44" s="466">
        <v>0</v>
      </c>
      <c r="BQ44" s="466">
        <v>0</v>
      </c>
      <c r="BR44" s="466">
        <v>0</v>
      </c>
      <c r="BS44" s="466">
        <v>0</v>
      </c>
      <c r="BT44" s="466">
        <v>0</v>
      </c>
      <c r="BU44" s="466">
        <v>0</v>
      </c>
      <c r="BV44" s="436">
        <f t="shared" si="7"/>
        <v>0</v>
      </c>
      <c r="BW44" s="117"/>
      <c r="BX44" s="466">
        <v>0</v>
      </c>
      <c r="BY44" s="466">
        <v>0</v>
      </c>
      <c r="BZ44" s="466">
        <v>0</v>
      </c>
      <c r="CA44" s="466">
        <v>0</v>
      </c>
      <c r="CB44" s="466">
        <v>0</v>
      </c>
      <c r="CC44" s="466">
        <v>0</v>
      </c>
      <c r="CD44" s="436">
        <f t="shared" si="8"/>
        <v>0</v>
      </c>
      <c r="CE44" s="117"/>
      <c r="CF44" s="466">
        <v>0</v>
      </c>
      <c r="CG44" s="466">
        <v>0</v>
      </c>
      <c r="CH44" s="466">
        <v>0</v>
      </c>
      <c r="CI44" s="466">
        <v>0</v>
      </c>
      <c r="CJ44" s="466">
        <v>0</v>
      </c>
      <c r="CK44" s="466">
        <v>0</v>
      </c>
      <c r="CL44" s="117"/>
      <c r="CM44" s="466">
        <v>0</v>
      </c>
      <c r="CN44" s="466">
        <v>0</v>
      </c>
      <c r="CO44" s="466">
        <v>0</v>
      </c>
      <c r="CP44" s="466">
        <v>0</v>
      </c>
      <c r="CQ44" s="466">
        <v>0</v>
      </c>
      <c r="CR44" s="466">
        <v>0</v>
      </c>
      <c r="CS44" s="197"/>
      <c r="CT44" s="272">
        <f t="shared" si="9"/>
        <v>0</v>
      </c>
      <c r="CU44" s="272">
        <f t="shared" si="10"/>
        <v>0</v>
      </c>
      <c r="CV44" s="272">
        <f t="shared" si="11"/>
        <v>0</v>
      </c>
      <c r="CW44" s="272">
        <f t="shared" si="12"/>
        <v>0</v>
      </c>
      <c r="CX44" s="272">
        <f t="shared" si="13"/>
        <v>0</v>
      </c>
      <c r="CY44" s="272">
        <f t="shared" si="14"/>
        <v>0</v>
      </c>
    </row>
    <row r="45" spans="1:103" ht="15" customHeight="1" x14ac:dyDescent="0.25">
      <c r="A45" s="358">
        <v>1100090200</v>
      </c>
      <c r="B45" s="353"/>
      <c r="C45" s="392" t="s">
        <v>80</v>
      </c>
      <c r="D45" s="392"/>
      <c r="E45" s="465">
        <v>0</v>
      </c>
      <c r="F45" s="465">
        <v>0</v>
      </c>
      <c r="G45" s="465">
        <v>0</v>
      </c>
      <c r="H45" s="465">
        <v>0</v>
      </c>
      <c r="I45" s="465">
        <v>0</v>
      </c>
      <c r="J45" s="465">
        <v>0</v>
      </c>
      <c r="K45" s="352"/>
      <c r="L45" s="466">
        <v>0</v>
      </c>
      <c r="M45" s="466">
        <v>0</v>
      </c>
      <c r="N45" s="466">
        <v>0</v>
      </c>
      <c r="O45" s="466">
        <v>0</v>
      </c>
      <c r="P45" s="466">
        <v>0</v>
      </c>
      <c r="Q45" s="466">
        <v>0</v>
      </c>
      <c r="R45" s="436">
        <f t="shared" ref="R45:R73" si="15">Q45+J45</f>
        <v>0</v>
      </c>
      <c r="S45" s="119"/>
      <c r="T45" s="466">
        <v>0</v>
      </c>
      <c r="U45" s="466">
        <v>0</v>
      </c>
      <c r="V45" s="466">
        <v>0</v>
      </c>
      <c r="W45" s="466">
        <v>0</v>
      </c>
      <c r="X45" s="466">
        <v>0</v>
      </c>
      <c r="Y45" s="466">
        <v>0</v>
      </c>
      <c r="Z45" s="436">
        <f t="shared" ref="Z45:Z73" si="16">Y45+R45</f>
        <v>0</v>
      </c>
      <c r="AA45" s="119"/>
      <c r="AB45" s="466">
        <v>0</v>
      </c>
      <c r="AC45" s="466">
        <v>0</v>
      </c>
      <c r="AD45" s="466">
        <v>0</v>
      </c>
      <c r="AE45" s="466">
        <v>0</v>
      </c>
      <c r="AF45" s="466">
        <v>0</v>
      </c>
      <c r="AG45" s="466">
        <v>0</v>
      </c>
      <c r="AH45" s="436">
        <f t="shared" ref="AH45:AH73" si="17">AG45+Z45</f>
        <v>0</v>
      </c>
      <c r="AI45" s="119"/>
      <c r="AJ45" s="466">
        <v>0</v>
      </c>
      <c r="AK45" s="466">
        <v>0</v>
      </c>
      <c r="AL45" s="466">
        <v>0</v>
      </c>
      <c r="AM45" s="466">
        <v>0</v>
      </c>
      <c r="AN45" s="466">
        <v>0</v>
      </c>
      <c r="AO45" s="466">
        <v>0</v>
      </c>
      <c r="AP45" s="436">
        <f t="shared" ref="AP45:AP73" si="18">AO45+AH45</f>
        <v>0</v>
      </c>
      <c r="AQ45" s="119"/>
      <c r="AR45" s="466">
        <v>0</v>
      </c>
      <c r="AS45" s="466">
        <v>0</v>
      </c>
      <c r="AT45" s="466">
        <v>0</v>
      </c>
      <c r="AU45" s="466">
        <v>0</v>
      </c>
      <c r="AV45" s="466">
        <v>0</v>
      </c>
      <c r="AW45" s="466">
        <v>0</v>
      </c>
      <c r="AX45" s="68">
        <f t="shared" ref="AX45:AX73" si="19">AW45+AP45</f>
        <v>0</v>
      </c>
      <c r="AY45" s="119"/>
      <c r="AZ45" s="466">
        <v>0</v>
      </c>
      <c r="BA45" s="466">
        <v>0</v>
      </c>
      <c r="BB45" s="466">
        <v>0</v>
      </c>
      <c r="BC45" s="466">
        <v>0</v>
      </c>
      <c r="BD45" s="466">
        <v>0</v>
      </c>
      <c r="BE45" s="466">
        <v>0</v>
      </c>
      <c r="BF45" s="466">
        <f t="shared" ref="BF45:BF73" si="20">BE45+AX45</f>
        <v>0</v>
      </c>
      <c r="BG45" s="119"/>
      <c r="BH45" s="466">
        <v>0</v>
      </c>
      <c r="BI45" s="466">
        <v>0</v>
      </c>
      <c r="BJ45" s="466">
        <v>0</v>
      </c>
      <c r="BK45" s="466">
        <v>0</v>
      </c>
      <c r="BL45" s="466">
        <v>0</v>
      </c>
      <c r="BM45" s="466">
        <v>0</v>
      </c>
      <c r="BN45" s="436">
        <f t="shared" ref="BN45:BN73" si="21">BM45+BF45</f>
        <v>0</v>
      </c>
      <c r="BO45" s="119"/>
      <c r="BP45" s="466">
        <v>0</v>
      </c>
      <c r="BQ45" s="466">
        <v>0</v>
      </c>
      <c r="BR45" s="466">
        <v>0</v>
      </c>
      <c r="BS45" s="466">
        <v>0</v>
      </c>
      <c r="BT45" s="466">
        <v>0</v>
      </c>
      <c r="BU45" s="466">
        <v>0</v>
      </c>
      <c r="BV45" s="436">
        <f t="shared" ref="BV45:BV73" si="22">BU45+BN45</f>
        <v>0</v>
      </c>
      <c r="BW45" s="117"/>
      <c r="BX45" s="466">
        <v>0</v>
      </c>
      <c r="BY45" s="466">
        <v>0</v>
      </c>
      <c r="BZ45" s="466">
        <v>0</v>
      </c>
      <c r="CA45" s="466">
        <v>0</v>
      </c>
      <c r="CB45" s="466">
        <v>0</v>
      </c>
      <c r="CC45" s="466">
        <v>0</v>
      </c>
      <c r="CD45" s="436">
        <f t="shared" ref="CD45:CD73" si="23">CC45+BV45</f>
        <v>0</v>
      </c>
      <c r="CE45" s="117"/>
      <c r="CF45" s="466">
        <v>0</v>
      </c>
      <c r="CG45" s="466">
        <v>0</v>
      </c>
      <c r="CH45" s="466">
        <v>0</v>
      </c>
      <c r="CI45" s="466">
        <v>0</v>
      </c>
      <c r="CJ45" s="466">
        <v>0</v>
      </c>
      <c r="CK45" s="466">
        <v>0</v>
      </c>
      <c r="CL45" s="117"/>
      <c r="CM45" s="466">
        <v>0</v>
      </c>
      <c r="CN45" s="466">
        <v>0</v>
      </c>
      <c r="CO45" s="466">
        <v>0</v>
      </c>
      <c r="CP45" s="466">
        <v>0</v>
      </c>
      <c r="CQ45" s="466">
        <v>0</v>
      </c>
      <c r="CR45" s="466">
        <v>0</v>
      </c>
      <c r="CS45" s="197"/>
      <c r="CT45" s="272">
        <f t="shared" ref="CT45:CT73" si="24">E45+L45+T45+AB45+AJ45+AR45+AZ45+BH45+BP45+BX45+CF45+CM45</f>
        <v>0</v>
      </c>
      <c r="CU45" s="272">
        <f t="shared" ref="CU45:CU73" si="25">F45+M45+U45+AC45+AK45+AS45+BA45+BI45+BQ45+BY45+CG45+CN45</f>
        <v>0</v>
      </c>
      <c r="CV45" s="272">
        <f t="shared" ref="CV45:CV73" si="26">G45+N45+V45+AD45+AL45+AT45+BB45+BJ45+BR45+BZ45+CH45+CO45</f>
        <v>0</v>
      </c>
      <c r="CW45" s="272">
        <f t="shared" ref="CW45:CW73" si="27">H45+O45+W45+AE45+AM45+AU45+BC45+BK45+BS45+CA45+CI45+CP45</f>
        <v>0</v>
      </c>
      <c r="CX45" s="272">
        <f t="shared" ref="CX45:CX73" si="28">I45+P45+X45+AF45+AN45+AV45+BD45+BL45+BT45+CB45+CJ45+CQ45</f>
        <v>0</v>
      </c>
      <c r="CY45" s="272">
        <f t="shared" ref="CY45:CY73" si="29">J45+Q45+Y45+AG45+AO45+AW45+BE45+BM45+BU45+CC45+CK45+CR45</f>
        <v>0</v>
      </c>
    </row>
    <row r="46" spans="1:103" s="407" customFormat="1" ht="15" customHeight="1" x14ac:dyDescent="0.25">
      <c r="A46" s="347">
        <v>1100100000</v>
      </c>
      <c r="B46" s="377" t="s">
        <v>305</v>
      </c>
      <c r="C46" s="472"/>
      <c r="D46" s="345"/>
      <c r="E46" s="203">
        <v>0</v>
      </c>
      <c r="F46" s="203">
        <v>0</v>
      </c>
      <c r="G46" s="167">
        <v>0</v>
      </c>
      <c r="H46" s="167">
        <v>0</v>
      </c>
      <c r="I46" s="167">
        <v>0</v>
      </c>
      <c r="J46" s="167">
        <v>0</v>
      </c>
      <c r="K46" s="352"/>
      <c r="L46" s="499">
        <v>0</v>
      </c>
      <c r="M46" s="499">
        <v>0</v>
      </c>
      <c r="N46" s="165">
        <v>0</v>
      </c>
      <c r="O46" s="165">
        <v>0</v>
      </c>
      <c r="P46" s="165">
        <v>0</v>
      </c>
      <c r="Q46" s="165">
        <v>0</v>
      </c>
      <c r="R46" s="165">
        <f t="shared" si="15"/>
        <v>0</v>
      </c>
      <c r="S46" s="119"/>
      <c r="T46" s="499">
        <v>0</v>
      </c>
      <c r="U46" s="499">
        <v>0</v>
      </c>
      <c r="V46" s="165">
        <v>0</v>
      </c>
      <c r="W46" s="165">
        <v>0</v>
      </c>
      <c r="X46" s="165">
        <v>0</v>
      </c>
      <c r="Y46" s="165">
        <v>0</v>
      </c>
      <c r="Z46" s="165">
        <f t="shared" si="16"/>
        <v>0</v>
      </c>
      <c r="AA46" s="119"/>
      <c r="AB46" s="499">
        <v>0</v>
      </c>
      <c r="AC46" s="499">
        <v>0</v>
      </c>
      <c r="AD46" s="165">
        <v>0</v>
      </c>
      <c r="AE46" s="165">
        <v>0</v>
      </c>
      <c r="AF46" s="165">
        <v>0</v>
      </c>
      <c r="AG46" s="165">
        <v>0</v>
      </c>
      <c r="AH46" s="165">
        <f t="shared" si="17"/>
        <v>0</v>
      </c>
      <c r="AI46" s="119"/>
      <c r="AJ46" s="499">
        <v>0</v>
      </c>
      <c r="AK46" s="499">
        <v>0</v>
      </c>
      <c r="AL46" s="165">
        <v>0</v>
      </c>
      <c r="AM46" s="165">
        <v>0</v>
      </c>
      <c r="AN46" s="165">
        <v>0</v>
      </c>
      <c r="AO46" s="165">
        <v>0</v>
      </c>
      <c r="AP46" s="165">
        <f t="shared" si="18"/>
        <v>0</v>
      </c>
      <c r="AQ46" s="119"/>
      <c r="AR46" s="499">
        <v>0</v>
      </c>
      <c r="AS46" s="499">
        <v>0</v>
      </c>
      <c r="AT46" s="165">
        <v>0</v>
      </c>
      <c r="AU46" s="165">
        <v>0</v>
      </c>
      <c r="AV46" s="165">
        <v>0</v>
      </c>
      <c r="AW46" s="165">
        <v>0</v>
      </c>
      <c r="AX46" s="165">
        <f t="shared" si="19"/>
        <v>0</v>
      </c>
      <c r="AY46" s="119"/>
      <c r="AZ46" s="499">
        <v>0</v>
      </c>
      <c r="BA46" s="499">
        <v>0</v>
      </c>
      <c r="BB46" s="165">
        <v>0</v>
      </c>
      <c r="BC46" s="165">
        <v>0</v>
      </c>
      <c r="BD46" s="165">
        <v>0</v>
      </c>
      <c r="BE46" s="499">
        <v>0</v>
      </c>
      <c r="BF46" s="499">
        <f t="shared" si="20"/>
        <v>0</v>
      </c>
      <c r="BG46" s="119"/>
      <c r="BH46" s="499">
        <v>0</v>
      </c>
      <c r="BI46" s="499">
        <v>0</v>
      </c>
      <c r="BJ46" s="165">
        <v>0</v>
      </c>
      <c r="BK46" s="165">
        <v>0</v>
      </c>
      <c r="BL46" s="499">
        <v>0</v>
      </c>
      <c r="BM46" s="165">
        <v>0</v>
      </c>
      <c r="BN46" s="165">
        <f t="shared" si="21"/>
        <v>0</v>
      </c>
      <c r="BO46" s="119"/>
      <c r="BP46" s="499">
        <v>0</v>
      </c>
      <c r="BQ46" s="499">
        <v>0</v>
      </c>
      <c r="BR46" s="165">
        <v>0</v>
      </c>
      <c r="BS46" s="165">
        <v>0</v>
      </c>
      <c r="BT46" s="165">
        <v>0</v>
      </c>
      <c r="BU46" s="165">
        <v>0</v>
      </c>
      <c r="BV46" s="165">
        <f t="shared" si="22"/>
        <v>0</v>
      </c>
      <c r="BW46" s="117"/>
      <c r="BX46" s="499">
        <v>0</v>
      </c>
      <c r="BY46" s="499">
        <v>0</v>
      </c>
      <c r="BZ46" s="165">
        <v>0</v>
      </c>
      <c r="CA46" s="165">
        <v>0</v>
      </c>
      <c r="CB46" s="165">
        <v>0</v>
      </c>
      <c r="CC46" s="165">
        <v>0</v>
      </c>
      <c r="CD46" s="165">
        <f t="shared" si="23"/>
        <v>0</v>
      </c>
      <c r="CE46" s="117"/>
      <c r="CF46" s="499">
        <v>0</v>
      </c>
      <c r="CG46" s="499">
        <v>0</v>
      </c>
      <c r="CH46" s="165">
        <v>0</v>
      </c>
      <c r="CI46" s="165">
        <v>0</v>
      </c>
      <c r="CJ46" s="165">
        <v>0</v>
      </c>
      <c r="CK46" s="165">
        <v>0</v>
      </c>
      <c r="CL46" s="117"/>
      <c r="CM46" s="499">
        <v>0</v>
      </c>
      <c r="CN46" s="499">
        <v>0</v>
      </c>
      <c r="CO46" s="165">
        <v>0</v>
      </c>
      <c r="CP46" s="165">
        <v>0</v>
      </c>
      <c r="CQ46" s="165">
        <v>0</v>
      </c>
      <c r="CR46" s="165">
        <v>0</v>
      </c>
      <c r="CS46" s="197"/>
      <c r="CT46" s="60">
        <f t="shared" si="24"/>
        <v>0</v>
      </c>
      <c r="CU46" s="60">
        <f t="shared" si="25"/>
        <v>0</v>
      </c>
      <c r="CV46" s="60">
        <f t="shared" si="26"/>
        <v>0</v>
      </c>
      <c r="CW46" s="60">
        <f t="shared" si="27"/>
        <v>0</v>
      </c>
      <c r="CX46" s="60">
        <f t="shared" si="28"/>
        <v>0</v>
      </c>
      <c r="CY46" s="60">
        <f t="shared" si="29"/>
        <v>0</v>
      </c>
    </row>
    <row r="47" spans="1:103" ht="15" customHeight="1" x14ac:dyDescent="0.25">
      <c r="A47" s="358">
        <v>1100100100</v>
      </c>
      <c r="B47" s="353"/>
      <c r="C47" s="392" t="s">
        <v>304</v>
      </c>
      <c r="D47" s="392"/>
      <c r="E47" s="465">
        <v>0</v>
      </c>
      <c r="F47" s="465">
        <v>0</v>
      </c>
      <c r="G47" s="465">
        <v>0</v>
      </c>
      <c r="H47" s="465">
        <v>0</v>
      </c>
      <c r="I47" s="465">
        <v>0</v>
      </c>
      <c r="J47" s="465">
        <v>0</v>
      </c>
      <c r="K47" s="352"/>
      <c r="L47" s="466">
        <v>0</v>
      </c>
      <c r="M47" s="466">
        <v>0</v>
      </c>
      <c r="N47" s="466">
        <v>0</v>
      </c>
      <c r="O47" s="466">
        <v>0</v>
      </c>
      <c r="P47" s="466">
        <v>0</v>
      </c>
      <c r="Q47" s="466">
        <v>0</v>
      </c>
      <c r="R47" s="436">
        <f t="shared" si="15"/>
        <v>0</v>
      </c>
      <c r="S47" s="119"/>
      <c r="T47" s="466">
        <v>0</v>
      </c>
      <c r="U47" s="466">
        <v>0</v>
      </c>
      <c r="V47" s="466">
        <v>0</v>
      </c>
      <c r="W47" s="466">
        <v>0</v>
      </c>
      <c r="X47" s="466">
        <v>0</v>
      </c>
      <c r="Y47" s="466">
        <v>0</v>
      </c>
      <c r="Z47" s="436">
        <f t="shared" si="16"/>
        <v>0</v>
      </c>
      <c r="AA47" s="119"/>
      <c r="AB47" s="466">
        <v>0</v>
      </c>
      <c r="AC47" s="466">
        <v>0</v>
      </c>
      <c r="AD47" s="466">
        <v>0</v>
      </c>
      <c r="AE47" s="466">
        <v>0</v>
      </c>
      <c r="AF47" s="466">
        <v>0</v>
      </c>
      <c r="AG47" s="466">
        <v>0</v>
      </c>
      <c r="AH47" s="436">
        <f t="shared" si="17"/>
        <v>0</v>
      </c>
      <c r="AI47" s="119"/>
      <c r="AJ47" s="466">
        <v>0</v>
      </c>
      <c r="AK47" s="466">
        <v>0</v>
      </c>
      <c r="AL47" s="466">
        <v>0</v>
      </c>
      <c r="AM47" s="466">
        <v>0</v>
      </c>
      <c r="AN47" s="466">
        <v>0</v>
      </c>
      <c r="AO47" s="466">
        <v>0</v>
      </c>
      <c r="AP47" s="436">
        <f t="shared" si="18"/>
        <v>0</v>
      </c>
      <c r="AQ47" s="119"/>
      <c r="AR47" s="466">
        <v>0</v>
      </c>
      <c r="AS47" s="466">
        <v>0</v>
      </c>
      <c r="AT47" s="466">
        <v>0</v>
      </c>
      <c r="AU47" s="466">
        <v>0</v>
      </c>
      <c r="AV47" s="466">
        <v>0</v>
      </c>
      <c r="AW47" s="466">
        <v>0</v>
      </c>
      <c r="AX47" s="68">
        <f t="shared" si="19"/>
        <v>0</v>
      </c>
      <c r="AY47" s="119"/>
      <c r="AZ47" s="466">
        <v>0</v>
      </c>
      <c r="BA47" s="466">
        <v>0</v>
      </c>
      <c r="BB47" s="466">
        <v>0</v>
      </c>
      <c r="BC47" s="466">
        <v>0</v>
      </c>
      <c r="BD47" s="466">
        <v>0</v>
      </c>
      <c r="BE47" s="466">
        <v>0</v>
      </c>
      <c r="BF47" s="466">
        <f t="shared" si="20"/>
        <v>0</v>
      </c>
      <c r="BG47" s="119"/>
      <c r="BH47" s="466">
        <v>0</v>
      </c>
      <c r="BI47" s="466">
        <v>0</v>
      </c>
      <c r="BJ47" s="466">
        <v>0</v>
      </c>
      <c r="BK47" s="466">
        <v>0</v>
      </c>
      <c r="BL47" s="466">
        <v>0</v>
      </c>
      <c r="BM47" s="466">
        <v>0</v>
      </c>
      <c r="BN47" s="436">
        <f t="shared" si="21"/>
        <v>0</v>
      </c>
      <c r="BO47" s="119"/>
      <c r="BP47" s="466">
        <v>0</v>
      </c>
      <c r="BQ47" s="466">
        <v>0</v>
      </c>
      <c r="BR47" s="466">
        <v>0</v>
      </c>
      <c r="BS47" s="466">
        <v>0</v>
      </c>
      <c r="BT47" s="466">
        <v>0</v>
      </c>
      <c r="BU47" s="466">
        <v>0</v>
      </c>
      <c r="BV47" s="436">
        <f t="shared" si="22"/>
        <v>0</v>
      </c>
      <c r="BW47" s="117"/>
      <c r="BX47" s="466">
        <v>0</v>
      </c>
      <c r="BY47" s="466">
        <v>0</v>
      </c>
      <c r="BZ47" s="466">
        <v>0</v>
      </c>
      <c r="CA47" s="466">
        <v>0</v>
      </c>
      <c r="CB47" s="466">
        <v>0</v>
      </c>
      <c r="CC47" s="466">
        <v>0</v>
      </c>
      <c r="CD47" s="436">
        <f t="shared" si="23"/>
        <v>0</v>
      </c>
      <c r="CE47" s="117"/>
      <c r="CF47" s="466">
        <v>0</v>
      </c>
      <c r="CG47" s="466">
        <v>0</v>
      </c>
      <c r="CH47" s="466">
        <v>0</v>
      </c>
      <c r="CI47" s="466">
        <v>0</v>
      </c>
      <c r="CJ47" s="466">
        <v>0</v>
      </c>
      <c r="CK47" s="466">
        <v>0</v>
      </c>
      <c r="CL47" s="117"/>
      <c r="CM47" s="466">
        <v>0</v>
      </c>
      <c r="CN47" s="466">
        <v>0</v>
      </c>
      <c r="CO47" s="466">
        <v>0</v>
      </c>
      <c r="CP47" s="466">
        <v>0</v>
      </c>
      <c r="CQ47" s="466">
        <v>0</v>
      </c>
      <c r="CR47" s="466">
        <v>0</v>
      </c>
      <c r="CS47" s="197"/>
      <c r="CT47" s="272">
        <f t="shared" si="24"/>
        <v>0</v>
      </c>
      <c r="CU47" s="272">
        <f t="shared" si="25"/>
        <v>0</v>
      </c>
      <c r="CV47" s="272">
        <f t="shared" si="26"/>
        <v>0</v>
      </c>
      <c r="CW47" s="272">
        <f t="shared" si="27"/>
        <v>0</v>
      </c>
      <c r="CX47" s="272">
        <f t="shared" si="28"/>
        <v>0</v>
      </c>
      <c r="CY47" s="272">
        <f t="shared" si="29"/>
        <v>0</v>
      </c>
    </row>
    <row r="48" spans="1:103" ht="15" customHeight="1" x14ac:dyDescent="0.25">
      <c r="A48" s="358">
        <v>1100100200</v>
      </c>
      <c r="B48" s="353"/>
      <c r="C48" s="392" t="s">
        <v>303</v>
      </c>
      <c r="D48" s="392"/>
      <c r="E48" s="465">
        <v>0</v>
      </c>
      <c r="F48" s="465">
        <v>0</v>
      </c>
      <c r="G48" s="465">
        <v>0</v>
      </c>
      <c r="H48" s="465">
        <v>0</v>
      </c>
      <c r="I48" s="465">
        <v>0</v>
      </c>
      <c r="J48" s="465">
        <v>0</v>
      </c>
      <c r="K48" s="352"/>
      <c r="L48" s="466">
        <v>0</v>
      </c>
      <c r="M48" s="466">
        <v>0</v>
      </c>
      <c r="N48" s="466">
        <v>0</v>
      </c>
      <c r="O48" s="466">
        <v>0</v>
      </c>
      <c r="P48" s="466">
        <v>0</v>
      </c>
      <c r="Q48" s="466">
        <v>0</v>
      </c>
      <c r="R48" s="436">
        <f t="shared" si="15"/>
        <v>0</v>
      </c>
      <c r="S48" s="119"/>
      <c r="T48" s="466">
        <v>0</v>
      </c>
      <c r="U48" s="466">
        <v>0</v>
      </c>
      <c r="V48" s="466">
        <v>0</v>
      </c>
      <c r="W48" s="466">
        <v>0</v>
      </c>
      <c r="X48" s="466">
        <v>0</v>
      </c>
      <c r="Y48" s="466">
        <v>0</v>
      </c>
      <c r="Z48" s="436">
        <f t="shared" si="16"/>
        <v>0</v>
      </c>
      <c r="AA48" s="119"/>
      <c r="AB48" s="466">
        <v>0</v>
      </c>
      <c r="AC48" s="466">
        <v>0</v>
      </c>
      <c r="AD48" s="466">
        <v>0</v>
      </c>
      <c r="AE48" s="466">
        <v>0</v>
      </c>
      <c r="AF48" s="466">
        <v>0</v>
      </c>
      <c r="AG48" s="466">
        <v>0</v>
      </c>
      <c r="AH48" s="436">
        <f t="shared" si="17"/>
        <v>0</v>
      </c>
      <c r="AI48" s="119"/>
      <c r="AJ48" s="466">
        <v>0</v>
      </c>
      <c r="AK48" s="466">
        <v>0</v>
      </c>
      <c r="AL48" s="466">
        <v>0</v>
      </c>
      <c r="AM48" s="466">
        <v>0</v>
      </c>
      <c r="AN48" s="466">
        <v>0</v>
      </c>
      <c r="AO48" s="466">
        <v>0</v>
      </c>
      <c r="AP48" s="436">
        <f t="shared" si="18"/>
        <v>0</v>
      </c>
      <c r="AQ48" s="119"/>
      <c r="AR48" s="466">
        <v>0</v>
      </c>
      <c r="AS48" s="466">
        <v>0</v>
      </c>
      <c r="AT48" s="466">
        <v>0</v>
      </c>
      <c r="AU48" s="466">
        <v>0</v>
      </c>
      <c r="AV48" s="466">
        <v>0</v>
      </c>
      <c r="AW48" s="466">
        <v>0</v>
      </c>
      <c r="AX48" s="68">
        <f t="shared" si="19"/>
        <v>0</v>
      </c>
      <c r="AY48" s="119"/>
      <c r="AZ48" s="466">
        <v>0</v>
      </c>
      <c r="BA48" s="466">
        <v>0</v>
      </c>
      <c r="BB48" s="466">
        <v>0</v>
      </c>
      <c r="BC48" s="466">
        <v>0</v>
      </c>
      <c r="BD48" s="466">
        <v>0</v>
      </c>
      <c r="BE48" s="466">
        <v>0</v>
      </c>
      <c r="BF48" s="466">
        <f t="shared" si="20"/>
        <v>0</v>
      </c>
      <c r="BG48" s="119"/>
      <c r="BH48" s="466">
        <v>0</v>
      </c>
      <c r="BI48" s="466">
        <v>0</v>
      </c>
      <c r="BJ48" s="466">
        <v>0</v>
      </c>
      <c r="BK48" s="466">
        <v>0</v>
      </c>
      <c r="BL48" s="466">
        <v>0</v>
      </c>
      <c r="BM48" s="466">
        <v>0</v>
      </c>
      <c r="BN48" s="436">
        <f t="shared" si="21"/>
        <v>0</v>
      </c>
      <c r="BO48" s="119"/>
      <c r="BP48" s="466">
        <v>0</v>
      </c>
      <c r="BQ48" s="466">
        <v>0</v>
      </c>
      <c r="BR48" s="466">
        <v>0</v>
      </c>
      <c r="BS48" s="466">
        <v>0</v>
      </c>
      <c r="BT48" s="466">
        <v>0</v>
      </c>
      <c r="BU48" s="466">
        <v>0</v>
      </c>
      <c r="BV48" s="436">
        <f t="shared" si="22"/>
        <v>0</v>
      </c>
      <c r="BW48" s="117"/>
      <c r="BX48" s="466">
        <v>0</v>
      </c>
      <c r="BY48" s="466">
        <v>0</v>
      </c>
      <c r="BZ48" s="466">
        <v>0</v>
      </c>
      <c r="CA48" s="466">
        <v>0</v>
      </c>
      <c r="CB48" s="466">
        <v>0</v>
      </c>
      <c r="CC48" s="466">
        <v>0</v>
      </c>
      <c r="CD48" s="436">
        <f t="shared" si="23"/>
        <v>0</v>
      </c>
      <c r="CE48" s="117"/>
      <c r="CF48" s="466">
        <v>0</v>
      </c>
      <c r="CG48" s="466">
        <v>0</v>
      </c>
      <c r="CH48" s="466">
        <v>0</v>
      </c>
      <c r="CI48" s="466">
        <v>0</v>
      </c>
      <c r="CJ48" s="466">
        <v>0</v>
      </c>
      <c r="CK48" s="466">
        <v>0</v>
      </c>
      <c r="CL48" s="117"/>
      <c r="CM48" s="466">
        <v>0</v>
      </c>
      <c r="CN48" s="466">
        <v>0</v>
      </c>
      <c r="CO48" s="466">
        <v>0</v>
      </c>
      <c r="CP48" s="466">
        <v>0</v>
      </c>
      <c r="CQ48" s="466">
        <v>0</v>
      </c>
      <c r="CR48" s="466">
        <v>0</v>
      </c>
      <c r="CS48" s="197"/>
      <c r="CT48" s="272">
        <f t="shared" si="24"/>
        <v>0</v>
      </c>
      <c r="CU48" s="272">
        <f t="shared" si="25"/>
        <v>0</v>
      </c>
      <c r="CV48" s="272">
        <f t="shared" si="26"/>
        <v>0</v>
      </c>
      <c r="CW48" s="272">
        <f t="shared" si="27"/>
        <v>0</v>
      </c>
      <c r="CX48" s="272">
        <f t="shared" si="28"/>
        <v>0</v>
      </c>
      <c r="CY48" s="272">
        <f t="shared" si="29"/>
        <v>0</v>
      </c>
    </row>
    <row r="49" spans="1:103" ht="15" customHeight="1" x14ac:dyDescent="0.25">
      <c r="A49" s="358">
        <v>1100190000</v>
      </c>
      <c r="B49" s="353"/>
      <c r="C49" s="392" t="s">
        <v>61</v>
      </c>
      <c r="D49" s="392"/>
      <c r="E49" s="465">
        <v>0</v>
      </c>
      <c r="F49" s="465">
        <v>0</v>
      </c>
      <c r="G49" s="465">
        <v>0</v>
      </c>
      <c r="H49" s="465">
        <v>0</v>
      </c>
      <c r="I49" s="465">
        <v>0</v>
      </c>
      <c r="J49" s="465">
        <v>0</v>
      </c>
      <c r="K49" s="352"/>
      <c r="L49" s="466">
        <v>0</v>
      </c>
      <c r="M49" s="466">
        <v>0</v>
      </c>
      <c r="N49" s="466">
        <v>0</v>
      </c>
      <c r="O49" s="466">
        <v>0</v>
      </c>
      <c r="P49" s="466">
        <v>0</v>
      </c>
      <c r="Q49" s="466">
        <v>0</v>
      </c>
      <c r="R49" s="436">
        <f t="shared" si="15"/>
        <v>0</v>
      </c>
      <c r="S49" s="119"/>
      <c r="T49" s="466">
        <v>0</v>
      </c>
      <c r="U49" s="466">
        <v>0</v>
      </c>
      <c r="V49" s="466">
        <v>0</v>
      </c>
      <c r="W49" s="466">
        <v>0</v>
      </c>
      <c r="X49" s="466">
        <v>0</v>
      </c>
      <c r="Y49" s="466">
        <v>0</v>
      </c>
      <c r="Z49" s="436">
        <f t="shared" si="16"/>
        <v>0</v>
      </c>
      <c r="AA49" s="119"/>
      <c r="AB49" s="466">
        <v>0</v>
      </c>
      <c r="AC49" s="466">
        <v>0</v>
      </c>
      <c r="AD49" s="466">
        <v>0</v>
      </c>
      <c r="AE49" s="466">
        <v>0</v>
      </c>
      <c r="AF49" s="466">
        <v>0</v>
      </c>
      <c r="AG49" s="466">
        <v>0</v>
      </c>
      <c r="AH49" s="436">
        <f t="shared" si="17"/>
        <v>0</v>
      </c>
      <c r="AI49" s="119"/>
      <c r="AJ49" s="466">
        <v>0</v>
      </c>
      <c r="AK49" s="466">
        <v>0</v>
      </c>
      <c r="AL49" s="466">
        <v>0</v>
      </c>
      <c r="AM49" s="466">
        <v>0</v>
      </c>
      <c r="AN49" s="466">
        <v>0</v>
      </c>
      <c r="AO49" s="466">
        <v>0</v>
      </c>
      <c r="AP49" s="436">
        <f t="shared" si="18"/>
        <v>0</v>
      </c>
      <c r="AQ49" s="119"/>
      <c r="AR49" s="466">
        <v>0</v>
      </c>
      <c r="AS49" s="466">
        <v>0</v>
      </c>
      <c r="AT49" s="466">
        <v>0</v>
      </c>
      <c r="AU49" s="466">
        <v>0</v>
      </c>
      <c r="AV49" s="466">
        <v>0</v>
      </c>
      <c r="AW49" s="466">
        <v>0</v>
      </c>
      <c r="AX49" s="68">
        <f t="shared" si="19"/>
        <v>0</v>
      </c>
      <c r="AY49" s="119"/>
      <c r="AZ49" s="466">
        <v>0</v>
      </c>
      <c r="BA49" s="466">
        <v>0</v>
      </c>
      <c r="BB49" s="466">
        <v>0</v>
      </c>
      <c r="BC49" s="466">
        <v>0</v>
      </c>
      <c r="BD49" s="466">
        <v>0</v>
      </c>
      <c r="BE49" s="466">
        <v>0</v>
      </c>
      <c r="BF49" s="466">
        <f t="shared" si="20"/>
        <v>0</v>
      </c>
      <c r="BG49" s="119"/>
      <c r="BH49" s="466">
        <v>0</v>
      </c>
      <c r="BI49" s="466">
        <v>0</v>
      </c>
      <c r="BJ49" s="466">
        <v>0</v>
      </c>
      <c r="BK49" s="466">
        <v>0</v>
      </c>
      <c r="BL49" s="466">
        <v>0</v>
      </c>
      <c r="BM49" s="466">
        <v>0</v>
      </c>
      <c r="BN49" s="436">
        <f t="shared" si="21"/>
        <v>0</v>
      </c>
      <c r="BO49" s="119"/>
      <c r="BP49" s="466">
        <v>0</v>
      </c>
      <c r="BQ49" s="466">
        <v>0</v>
      </c>
      <c r="BR49" s="466">
        <v>0</v>
      </c>
      <c r="BS49" s="466">
        <v>0</v>
      </c>
      <c r="BT49" s="466">
        <v>0</v>
      </c>
      <c r="BU49" s="466">
        <v>0</v>
      </c>
      <c r="BV49" s="436">
        <f t="shared" si="22"/>
        <v>0</v>
      </c>
      <c r="BW49" s="117"/>
      <c r="BX49" s="466">
        <v>0</v>
      </c>
      <c r="BY49" s="466">
        <v>0</v>
      </c>
      <c r="BZ49" s="466">
        <v>0</v>
      </c>
      <c r="CA49" s="466">
        <v>0</v>
      </c>
      <c r="CB49" s="466">
        <v>0</v>
      </c>
      <c r="CC49" s="466">
        <v>0</v>
      </c>
      <c r="CD49" s="436">
        <f t="shared" si="23"/>
        <v>0</v>
      </c>
      <c r="CE49" s="117"/>
      <c r="CF49" s="466">
        <v>0</v>
      </c>
      <c r="CG49" s="466">
        <v>0</v>
      </c>
      <c r="CH49" s="466">
        <v>0</v>
      </c>
      <c r="CI49" s="466">
        <v>0</v>
      </c>
      <c r="CJ49" s="466">
        <v>0</v>
      </c>
      <c r="CK49" s="466">
        <v>0</v>
      </c>
      <c r="CL49" s="117"/>
      <c r="CM49" s="466">
        <v>0</v>
      </c>
      <c r="CN49" s="466">
        <v>0</v>
      </c>
      <c r="CO49" s="466">
        <v>0</v>
      </c>
      <c r="CP49" s="466">
        <v>0</v>
      </c>
      <c r="CQ49" s="466">
        <v>0</v>
      </c>
      <c r="CR49" s="466">
        <v>0</v>
      </c>
      <c r="CS49" s="197"/>
      <c r="CT49" s="272">
        <f t="shared" si="24"/>
        <v>0</v>
      </c>
      <c r="CU49" s="272">
        <f t="shared" si="25"/>
        <v>0</v>
      </c>
      <c r="CV49" s="272">
        <f t="shared" si="26"/>
        <v>0</v>
      </c>
      <c r="CW49" s="272">
        <f t="shared" si="27"/>
        <v>0</v>
      </c>
      <c r="CX49" s="272">
        <f t="shared" si="28"/>
        <v>0</v>
      </c>
      <c r="CY49" s="272">
        <f t="shared" si="29"/>
        <v>0</v>
      </c>
    </row>
    <row r="50" spans="1:103" s="407" customFormat="1" ht="15" customHeight="1" x14ac:dyDescent="0.25">
      <c r="A50" s="347">
        <v>1100200000</v>
      </c>
      <c r="B50" s="377" t="s">
        <v>209</v>
      </c>
      <c r="C50" s="472"/>
      <c r="D50" s="345"/>
      <c r="E50" s="203">
        <v>0</v>
      </c>
      <c r="F50" s="203">
        <v>0</v>
      </c>
      <c r="G50" s="167">
        <v>0</v>
      </c>
      <c r="H50" s="167">
        <v>0</v>
      </c>
      <c r="I50" s="167">
        <v>0</v>
      </c>
      <c r="J50" s="167">
        <v>0</v>
      </c>
      <c r="K50" s="352"/>
      <c r="L50" s="499">
        <v>0</v>
      </c>
      <c r="M50" s="499">
        <v>0</v>
      </c>
      <c r="N50" s="165">
        <v>0</v>
      </c>
      <c r="O50" s="165">
        <v>0</v>
      </c>
      <c r="P50" s="165">
        <v>0</v>
      </c>
      <c r="Q50" s="165">
        <v>0</v>
      </c>
      <c r="R50" s="165">
        <f t="shared" si="15"/>
        <v>0</v>
      </c>
      <c r="S50" s="119"/>
      <c r="T50" s="499">
        <v>0</v>
      </c>
      <c r="U50" s="499">
        <v>0</v>
      </c>
      <c r="V50" s="165">
        <v>0</v>
      </c>
      <c r="W50" s="165">
        <v>0</v>
      </c>
      <c r="X50" s="165">
        <v>0</v>
      </c>
      <c r="Y50" s="165">
        <v>0</v>
      </c>
      <c r="Z50" s="165">
        <f t="shared" si="16"/>
        <v>0</v>
      </c>
      <c r="AA50" s="119"/>
      <c r="AB50" s="499">
        <v>0</v>
      </c>
      <c r="AC50" s="499">
        <v>0</v>
      </c>
      <c r="AD50" s="165">
        <v>0</v>
      </c>
      <c r="AE50" s="165">
        <v>0</v>
      </c>
      <c r="AF50" s="165">
        <v>0</v>
      </c>
      <c r="AG50" s="165">
        <v>0</v>
      </c>
      <c r="AH50" s="165">
        <f t="shared" si="17"/>
        <v>0</v>
      </c>
      <c r="AI50" s="119"/>
      <c r="AJ50" s="499">
        <v>0</v>
      </c>
      <c r="AK50" s="499">
        <v>0</v>
      </c>
      <c r="AL50" s="165">
        <v>0</v>
      </c>
      <c r="AM50" s="165">
        <v>0</v>
      </c>
      <c r="AN50" s="165">
        <v>0</v>
      </c>
      <c r="AO50" s="165">
        <v>0</v>
      </c>
      <c r="AP50" s="165">
        <f t="shared" si="18"/>
        <v>0</v>
      </c>
      <c r="AQ50" s="119"/>
      <c r="AR50" s="499">
        <v>0</v>
      </c>
      <c r="AS50" s="499">
        <v>0</v>
      </c>
      <c r="AT50" s="165">
        <v>0</v>
      </c>
      <c r="AU50" s="165">
        <v>0</v>
      </c>
      <c r="AV50" s="165">
        <v>0</v>
      </c>
      <c r="AW50" s="165">
        <v>0</v>
      </c>
      <c r="AX50" s="165">
        <f t="shared" si="19"/>
        <v>0</v>
      </c>
      <c r="AY50" s="119"/>
      <c r="AZ50" s="499">
        <v>0</v>
      </c>
      <c r="BA50" s="499">
        <v>0</v>
      </c>
      <c r="BB50" s="165">
        <v>0</v>
      </c>
      <c r="BC50" s="165">
        <v>0</v>
      </c>
      <c r="BD50" s="165">
        <v>0</v>
      </c>
      <c r="BE50" s="499">
        <v>0</v>
      </c>
      <c r="BF50" s="499">
        <f t="shared" si="20"/>
        <v>0</v>
      </c>
      <c r="BG50" s="119"/>
      <c r="BH50" s="499">
        <v>0</v>
      </c>
      <c r="BI50" s="499">
        <v>0</v>
      </c>
      <c r="BJ50" s="165">
        <v>0</v>
      </c>
      <c r="BK50" s="165">
        <v>0</v>
      </c>
      <c r="BL50" s="499">
        <v>0</v>
      </c>
      <c r="BM50" s="165">
        <v>0</v>
      </c>
      <c r="BN50" s="165">
        <f t="shared" si="21"/>
        <v>0</v>
      </c>
      <c r="BO50" s="119"/>
      <c r="BP50" s="499">
        <v>0</v>
      </c>
      <c r="BQ50" s="499">
        <v>0</v>
      </c>
      <c r="BR50" s="165">
        <v>0</v>
      </c>
      <c r="BS50" s="165">
        <v>0</v>
      </c>
      <c r="BT50" s="165">
        <v>0</v>
      </c>
      <c r="BU50" s="165">
        <v>0</v>
      </c>
      <c r="BV50" s="165">
        <f t="shared" si="22"/>
        <v>0</v>
      </c>
      <c r="BW50" s="117"/>
      <c r="BX50" s="499">
        <v>0</v>
      </c>
      <c r="BY50" s="499">
        <v>0</v>
      </c>
      <c r="BZ50" s="165">
        <v>0</v>
      </c>
      <c r="CA50" s="165">
        <v>0</v>
      </c>
      <c r="CB50" s="165">
        <v>0</v>
      </c>
      <c r="CC50" s="165">
        <v>0</v>
      </c>
      <c r="CD50" s="165">
        <f t="shared" si="23"/>
        <v>0</v>
      </c>
      <c r="CE50" s="117"/>
      <c r="CF50" s="499">
        <v>0</v>
      </c>
      <c r="CG50" s="499">
        <v>0</v>
      </c>
      <c r="CH50" s="165">
        <v>0</v>
      </c>
      <c r="CI50" s="165">
        <v>0</v>
      </c>
      <c r="CJ50" s="165">
        <v>0</v>
      </c>
      <c r="CK50" s="165">
        <v>0</v>
      </c>
      <c r="CL50" s="117"/>
      <c r="CM50" s="499">
        <v>0</v>
      </c>
      <c r="CN50" s="499">
        <v>0</v>
      </c>
      <c r="CO50" s="165">
        <v>0</v>
      </c>
      <c r="CP50" s="165">
        <v>0</v>
      </c>
      <c r="CQ50" s="165">
        <v>0</v>
      </c>
      <c r="CR50" s="165">
        <v>0</v>
      </c>
      <c r="CS50" s="197"/>
      <c r="CT50" s="60">
        <f t="shared" si="24"/>
        <v>0</v>
      </c>
      <c r="CU50" s="60">
        <f t="shared" si="25"/>
        <v>0</v>
      </c>
      <c r="CV50" s="60">
        <f t="shared" si="26"/>
        <v>0</v>
      </c>
      <c r="CW50" s="60">
        <f t="shared" si="27"/>
        <v>0</v>
      </c>
      <c r="CX50" s="60">
        <f t="shared" si="28"/>
        <v>0</v>
      </c>
      <c r="CY50" s="60">
        <f t="shared" si="29"/>
        <v>0</v>
      </c>
    </row>
    <row r="51" spans="1:103" ht="15" customHeight="1" x14ac:dyDescent="0.25">
      <c r="A51" s="358">
        <v>1100200100</v>
      </c>
      <c r="B51" s="353"/>
      <c r="C51" s="392" t="s">
        <v>208</v>
      </c>
      <c r="D51" s="392"/>
      <c r="E51" s="465">
        <v>0</v>
      </c>
      <c r="F51" s="465">
        <v>0</v>
      </c>
      <c r="G51" s="465">
        <v>0</v>
      </c>
      <c r="H51" s="465">
        <v>0</v>
      </c>
      <c r="I51" s="465">
        <v>0</v>
      </c>
      <c r="J51" s="465">
        <v>0</v>
      </c>
      <c r="K51" s="352"/>
      <c r="L51" s="466">
        <v>0</v>
      </c>
      <c r="M51" s="466">
        <v>0</v>
      </c>
      <c r="N51" s="466">
        <v>0</v>
      </c>
      <c r="O51" s="466">
        <v>0</v>
      </c>
      <c r="P51" s="466">
        <v>0</v>
      </c>
      <c r="Q51" s="466">
        <v>0</v>
      </c>
      <c r="R51" s="436">
        <f t="shared" si="15"/>
        <v>0</v>
      </c>
      <c r="S51" s="119"/>
      <c r="T51" s="466">
        <v>0</v>
      </c>
      <c r="U51" s="466">
        <v>0</v>
      </c>
      <c r="V51" s="466">
        <v>0</v>
      </c>
      <c r="W51" s="466">
        <v>0</v>
      </c>
      <c r="X51" s="466">
        <v>0</v>
      </c>
      <c r="Y51" s="466">
        <v>0</v>
      </c>
      <c r="Z51" s="436">
        <f t="shared" si="16"/>
        <v>0</v>
      </c>
      <c r="AA51" s="119"/>
      <c r="AB51" s="466">
        <v>0</v>
      </c>
      <c r="AC51" s="466">
        <v>0</v>
      </c>
      <c r="AD51" s="466">
        <v>0</v>
      </c>
      <c r="AE51" s="466">
        <v>0</v>
      </c>
      <c r="AF51" s="466">
        <v>0</v>
      </c>
      <c r="AG51" s="466">
        <v>0</v>
      </c>
      <c r="AH51" s="436">
        <f t="shared" si="17"/>
        <v>0</v>
      </c>
      <c r="AI51" s="119"/>
      <c r="AJ51" s="466">
        <v>0</v>
      </c>
      <c r="AK51" s="466">
        <v>0</v>
      </c>
      <c r="AL51" s="466">
        <v>0</v>
      </c>
      <c r="AM51" s="466">
        <v>0</v>
      </c>
      <c r="AN51" s="466">
        <v>0</v>
      </c>
      <c r="AO51" s="466">
        <v>0</v>
      </c>
      <c r="AP51" s="436">
        <f t="shared" si="18"/>
        <v>0</v>
      </c>
      <c r="AQ51" s="119"/>
      <c r="AR51" s="466">
        <v>0</v>
      </c>
      <c r="AS51" s="466">
        <v>0</v>
      </c>
      <c r="AT51" s="466">
        <v>0</v>
      </c>
      <c r="AU51" s="466">
        <v>0</v>
      </c>
      <c r="AV51" s="466">
        <v>0</v>
      </c>
      <c r="AW51" s="466">
        <v>0</v>
      </c>
      <c r="AX51" s="68">
        <f t="shared" si="19"/>
        <v>0</v>
      </c>
      <c r="AY51" s="119"/>
      <c r="AZ51" s="466">
        <v>0</v>
      </c>
      <c r="BA51" s="466">
        <v>0</v>
      </c>
      <c r="BB51" s="466">
        <v>0</v>
      </c>
      <c r="BC51" s="466">
        <v>0</v>
      </c>
      <c r="BD51" s="466">
        <v>0</v>
      </c>
      <c r="BE51" s="466">
        <v>0</v>
      </c>
      <c r="BF51" s="466">
        <f t="shared" si="20"/>
        <v>0</v>
      </c>
      <c r="BG51" s="119"/>
      <c r="BH51" s="466">
        <v>0</v>
      </c>
      <c r="BI51" s="466">
        <v>0</v>
      </c>
      <c r="BJ51" s="466">
        <v>0</v>
      </c>
      <c r="BK51" s="466">
        <v>0</v>
      </c>
      <c r="BL51" s="466">
        <v>0</v>
      </c>
      <c r="BM51" s="466">
        <v>0</v>
      </c>
      <c r="BN51" s="436">
        <f t="shared" si="21"/>
        <v>0</v>
      </c>
      <c r="BO51" s="119"/>
      <c r="BP51" s="466">
        <v>0</v>
      </c>
      <c r="BQ51" s="466">
        <v>0</v>
      </c>
      <c r="BR51" s="466">
        <v>0</v>
      </c>
      <c r="BS51" s="466">
        <v>0</v>
      </c>
      <c r="BT51" s="466">
        <v>0</v>
      </c>
      <c r="BU51" s="466">
        <v>0</v>
      </c>
      <c r="BV51" s="436">
        <f t="shared" si="22"/>
        <v>0</v>
      </c>
      <c r="BW51" s="117"/>
      <c r="BX51" s="466">
        <v>0</v>
      </c>
      <c r="BY51" s="466">
        <v>0</v>
      </c>
      <c r="BZ51" s="466">
        <v>0</v>
      </c>
      <c r="CA51" s="466">
        <v>0</v>
      </c>
      <c r="CB51" s="466">
        <v>0</v>
      </c>
      <c r="CC51" s="466">
        <v>0</v>
      </c>
      <c r="CD51" s="436">
        <f t="shared" si="23"/>
        <v>0</v>
      </c>
      <c r="CE51" s="117"/>
      <c r="CF51" s="466">
        <v>0</v>
      </c>
      <c r="CG51" s="466">
        <v>0</v>
      </c>
      <c r="CH51" s="466">
        <v>0</v>
      </c>
      <c r="CI51" s="466">
        <v>0</v>
      </c>
      <c r="CJ51" s="466">
        <v>0</v>
      </c>
      <c r="CK51" s="466">
        <v>0</v>
      </c>
      <c r="CL51" s="117"/>
      <c r="CM51" s="466">
        <v>0</v>
      </c>
      <c r="CN51" s="466">
        <v>0</v>
      </c>
      <c r="CO51" s="466">
        <v>0</v>
      </c>
      <c r="CP51" s="466">
        <v>0</v>
      </c>
      <c r="CQ51" s="466">
        <v>0</v>
      </c>
      <c r="CR51" s="466">
        <v>0</v>
      </c>
      <c r="CS51" s="197"/>
      <c r="CT51" s="272">
        <f t="shared" si="24"/>
        <v>0</v>
      </c>
      <c r="CU51" s="272">
        <f t="shared" si="25"/>
        <v>0</v>
      </c>
      <c r="CV51" s="272">
        <f t="shared" si="26"/>
        <v>0</v>
      </c>
      <c r="CW51" s="272">
        <f t="shared" si="27"/>
        <v>0</v>
      </c>
      <c r="CX51" s="272">
        <f t="shared" si="28"/>
        <v>0</v>
      </c>
      <c r="CY51" s="272">
        <f t="shared" si="29"/>
        <v>0</v>
      </c>
    </row>
    <row r="52" spans="1:103" ht="15" customHeight="1" x14ac:dyDescent="0.25">
      <c r="A52" s="358">
        <v>1100200200</v>
      </c>
      <c r="B52" s="353"/>
      <c r="C52" s="392" t="s">
        <v>207</v>
      </c>
      <c r="D52" s="392"/>
      <c r="E52" s="465">
        <v>0</v>
      </c>
      <c r="F52" s="465">
        <v>0</v>
      </c>
      <c r="G52" s="465">
        <v>0</v>
      </c>
      <c r="H52" s="465">
        <v>0</v>
      </c>
      <c r="I52" s="465">
        <v>0</v>
      </c>
      <c r="J52" s="465">
        <v>0</v>
      </c>
      <c r="K52" s="352"/>
      <c r="L52" s="466">
        <v>0</v>
      </c>
      <c r="M52" s="466">
        <v>0</v>
      </c>
      <c r="N52" s="466">
        <v>0</v>
      </c>
      <c r="O52" s="466">
        <v>0</v>
      </c>
      <c r="P52" s="466">
        <v>0</v>
      </c>
      <c r="Q52" s="466">
        <v>0</v>
      </c>
      <c r="R52" s="436">
        <f t="shared" si="15"/>
        <v>0</v>
      </c>
      <c r="S52" s="119"/>
      <c r="T52" s="466">
        <v>0</v>
      </c>
      <c r="U52" s="466">
        <v>0</v>
      </c>
      <c r="V52" s="466">
        <v>0</v>
      </c>
      <c r="W52" s="466">
        <v>0</v>
      </c>
      <c r="X52" s="466">
        <v>0</v>
      </c>
      <c r="Y52" s="466">
        <v>0</v>
      </c>
      <c r="Z52" s="436">
        <f t="shared" si="16"/>
        <v>0</v>
      </c>
      <c r="AA52" s="119"/>
      <c r="AB52" s="466">
        <v>0</v>
      </c>
      <c r="AC52" s="466">
        <v>0</v>
      </c>
      <c r="AD52" s="466">
        <v>0</v>
      </c>
      <c r="AE52" s="466">
        <v>0</v>
      </c>
      <c r="AF52" s="466">
        <v>0</v>
      </c>
      <c r="AG52" s="466">
        <v>0</v>
      </c>
      <c r="AH52" s="436">
        <f t="shared" si="17"/>
        <v>0</v>
      </c>
      <c r="AI52" s="119"/>
      <c r="AJ52" s="466">
        <v>0</v>
      </c>
      <c r="AK52" s="466">
        <v>0</v>
      </c>
      <c r="AL52" s="466">
        <v>0</v>
      </c>
      <c r="AM52" s="466">
        <v>0</v>
      </c>
      <c r="AN52" s="466">
        <v>0</v>
      </c>
      <c r="AO52" s="466">
        <v>0</v>
      </c>
      <c r="AP52" s="436">
        <f t="shared" si="18"/>
        <v>0</v>
      </c>
      <c r="AQ52" s="119"/>
      <c r="AR52" s="466">
        <v>0</v>
      </c>
      <c r="AS52" s="466">
        <v>0</v>
      </c>
      <c r="AT52" s="466">
        <v>0</v>
      </c>
      <c r="AU52" s="466">
        <v>0</v>
      </c>
      <c r="AV52" s="466">
        <v>0</v>
      </c>
      <c r="AW52" s="466">
        <v>0</v>
      </c>
      <c r="AX52" s="68">
        <f t="shared" si="19"/>
        <v>0</v>
      </c>
      <c r="AY52" s="119"/>
      <c r="AZ52" s="466">
        <v>0</v>
      </c>
      <c r="BA52" s="466">
        <v>0</v>
      </c>
      <c r="BB52" s="466">
        <v>0</v>
      </c>
      <c r="BC52" s="466">
        <v>0</v>
      </c>
      <c r="BD52" s="466">
        <v>0</v>
      </c>
      <c r="BE52" s="466">
        <v>0</v>
      </c>
      <c r="BF52" s="466">
        <f t="shared" si="20"/>
        <v>0</v>
      </c>
      <c r="BG52" s="119"/>
      <c r="BH52" s="466">
        <v>0</v>
      </c>
      <c r="BI52" s="466">
        <v>0</v>
      </c>
      <c r="BJ52" s="466">
        <v>0</v>
      </c>
      <c r="BK52" s="466">
        <v>0</v>
      </c>
      <c r="BL52" s="466">
        <v>0</v>
      </c>
      <c r="BM52" s="466">
        <v>0</v>
      </c>
      <c r="BN52" s="436">
        <f t="shared" si="21"/>
        <v>0</v>
      </c>
      <c r="BO52" s="119"/>
      <c r="BP52" s="466">
        <v>0</v>
      </c>
      <c r="BQ52" s="466">
        <v>0</v>
      </c>
      <c r="BR52" s="466">
        <v>0</v>
      </c>
      <c r="BS52" s="466">
        <v>0</v>
      </c>
      <c r="BT52" s="466">
        <v>0</v>
      </c>
      <c r="BU52" s="466">
        <v>0</v>
      </c>
      <c r="BV52" s="436">
        <f t="shared" si="22"/>
        <v>0</v>
      </c>
      <c r="BW52" s="117"/>
      <c r="BX52" s="466">
        <v>0</v>
      </c>
      <c r="BY52" s="466">
        <v>0</v>
      </c>
      <c r="BZ52" s="466">
        <v>0</v>
      </c>
      <c r="CA52" s="466">
        <v>0</v>
      </c>
      <c r="CB52" s="466">
        <v>0</v>
      </c>
      <c r="CC52" s="466">
        <v>0</v>
      </c>
      <c r="CD52" s="436">
        <f t="shared" si="23"/>
        <v>0</v>
      </c>
      <c r="CE52" s="117"/>
      <c r="CF52" s="466">
        <v>0</v>
      </c>
      <c r="CG52" s="466">
        <v>0</v>
      </c>
      <c r="CH52" s="466">
        <v>0</v>
      </c>
      <c r="CI52" s="466">
        <v>0</v>
      </c>
      <c r="CJ52" s="466">
        <v>0</v>
      </c>
      <c r="CK52" s="466">
        <v>0</v>
      </c>
      <c r="CL52" s="117"/>
      <c r="CM52" s="466">
        <v>0</v>
      </c>
      <c r="CN52" s="466">
        <v>0</v>
      </c>
      <c r="CO52" s="466">
        <v>0</v>
      </c>
      <c r="CP52" s="466">
        <v>0</v>
      </c>
      <c r="CQ52" s="466">
        <v>0</v>
      </c>
      <c r="CR52" s="466">
        <v>0</v>
      </c>
      <c r="CS52" s="197"/>
      <c r="CT52" s="272">
        <f t="shared" si="24"/>
        <v>0</v>
      </c>
      <c r="CU52" s="272">
        <f t="shared" si="25"/>
        <v>0</v>
      </c>
      <c r="CV52" s="272">
        <f t="shared" si="26"/>
        <v>0</v>
      </c>
      <c r="CW52" s="272">
        <f t="shared" si="27"/>
        <v>0</v>
      </c>
      <c r="CX52" s="272">
        <f t="shared" si="28"/>
        <v>0</v>
      </c>
      <c r="CY52" s="272">
        <f t="shared" si="29"/>
        <v>0</v>
      </c>
    </row>
    <row r="53" spans="1:103" ht="15" customHeight="1" x14ac:dyDescent="0.25">
      <c r="A53" s="358">
        <v>1100290000</v>
      </c>
      <c r="B53" s="353"/>
      <c r="C53" s="392" t="s">
        <v>206</v>
      </c>
      <c r="D53" s="392"/>
      <c r="E53" s="465">
        <v>0</v>
      </c>
      <c r="F53" s="465">
        <v>0</v>
      </c>
      <c r="G53" s="465">
        <v>0</v>
      </c>
      <c r="H53" s="465">
        <v>0</v>
      </c>
      <c r="I53" s="465">
        <v>0</v>
      </c>
      <c r="J53" s="465">
        <v>0</v>
      </c>
      <c r="K53" s="352"/>
      <c r="L53" s="466">
        <v>0</v>
      </c>
      <c r="M53" s="466">
        <v>0</v>
      </c>
      <c r="N53" s="466">
        <v>0</v>
      </c>
      <c r="O53" s="466">
        <v>0</v>
      </c>
      <c r="P53" s="466">
        <v>0</v>
      </c>
      <c r="Q53" s="466">
        <v>0</v>
      </c>
      <c r="R53" s="436">
        <f t="shared" si="15"/>
        <v>0</v>
      </c>
      <c r="S53" s="119"/>
      <c r="T53" s="466">
        <v>0</v>
      </c>
      <c r="U53" s="466">
        <v>0</v>
      </c>
      <c r="V53" s="466">
        <v>0</v>
      </c>
      <c r="W53" s="466">
        <v>0</v>
      </c>
      <c r="X53" s="466">
        <v>0</v>
      </c>
      <c r="Y53" s="466">
        <v>0</v>
      </c>
      <c r="Z53" s="436">
        <f t="shared" si="16"/>
        <v>0</v>
      </c>
      <c r="AA53" s="119"/>
      <c r="AB53" s="466">
        <v>0</v>
      </c>
      <c r="AC53" s="466">
        <v>0</v>
      </c>
      <c r="AD53" s="466">
        <v>0</v>
      </c>
      <c r="AE53" s="466">
        <v>0</v>
      </c>
      <c r="AF53" s="466">
        <v>0</v>
      </c>
      <c r="AG53" s="466">
        <v>0</v>
      </c>
      <c r="AH53" s="436">
        <f t="shared" si="17"/>
        <v>0</v>
      </c>
      <c r="AI53" s="119"/>
      <c r="AJ53" s="466">
        <v>0</v>
      </c>
      <c r="AK53" s="466">
        <v>0</v>
      </c>
      <c r="AL53" s="466">
        <v>0</v>
      </c>
      <c r="AM53" s="466">
        <v>0</v>
      </c>
      <c r="AN53" s="466">
        <v>0</v>
      </c>
      <c r="AO53" s="466">
        <v>0</v>
      </c>
      <c r="AP53" s="436">
        <f t="shared" si="18"/>
        <v>0</v>
      </c>
      <c r="AQ53" s="119"/>
      <c r="AR53" s="466">
        <v>0</v>
      </c>
      <c r="AS53" s="466">
        <v>0</v>
      </c>
      <c r="AT53" s="466">
        <v>0</v>
      </c>
      <c r="AU53" s="466">
        <v>0</v>
      </c>
      <c r="AV53" s="466">
        <v>0</v>
      </c>
      <c r="AW53" s="466">
        <v>0</v>
      </c>
      <c r="AX53" s="68">
        <f t="shared" si="19"/>
        <v>0</v>
      </c>
      <c r="AY53" s="119"/>
      <c r="AZ53" s="466">
        <v>0</v>
      </c>
      <c r="BA53" s="466">
        <v>0</v>
      </c>
      <c r="BB53" s="466">
        <v>0</v>
      </c>
      <c r="BC53" s="466">
        <v>0</v>
      </c>
      <c r="BD53" s="466">
        <v>0</v>
      </c>
      <c r="BE53" s="466">
        <v>0</v>
      </c>
      <c r="BF53" s="466">
        <f t="shared" si="20"/>
        <v>0</v>
      </c>
      <c r="BG53" s="119"/>
      <c r="BH53" s="466">
        <v>0</v>
      </c>
      <c r="BI53" s="466">
        <v>0</v>
      </c>
      <c r="BJ53" s="466">
        <v>0</v>
      </c>
      <c r="BK53" s="466">
        <v>0</v>
      </c>
      <c r="BL53" s="466">
        <v>0</v>
      </c>
      <c r="BM53" s="466">
        <v>0</v>
      </c>
      <c r="BN53" s="436">
        <f t="shared" si="21"/>
        <v>0</v>
      </c>
      <c r="BO53" s="119"/>
      <c r="BP53" s="466">
        <v>0</v>
      </c>
      <c r="BQ53" s="466">
        <v>0</v>
      </c>
      <c r="BR53" s="466">
        <v>0</v>
      </c>
      <c r="BS53" s="466">
        <v>0</v>
      </c>
      <c r="BT53" s="466">
        <v>0</v>
      </c>
      <c r="BU53" s="466">
        <v>0</v>
      </c>
      <c r="BV53" s="436">
        <f t="shared" si="22"/>
        <v>0</v>
      </c>
      <c r="BW53" s="117"/>
      <c r="BX53" s="466">
        <v>0</v>
      </c>
      <c r="BY53" s="466">
        <v>0</v>
      </c>
      <c r="BZ53" s="466">
        <v>0</v>
      </c>
      <c r="CA53" s="466">
        <v>0</v>
      </c>
      <c r="CB53" s="466">
        <v>0</v>
      </c>
      <c r="CC53" s="466">
        <v>0</v>
      </c>
      <c r="CD53" s="436">
        <f t="shared" si="23"/>
        <v>0</v>
      </c>
      <c r="CE53" s="117"/>
      <c r="CF53" s="466">
        <v>0</v>
      </c>
      <c r="CG53" s="466">
        <v>0</v>
      </c>
      <c r="CH53" s="466">
        <v>0</v>
      </c>
      <c r="CI53" s="466">
        <v>0</v>
      </c>
      <c r="CJ53" s="466">
        <v>0</v>
      </c>
      <c r="CK53" s="466">
        <v>0</v>
      </c>
      <c r="CL53" s="117"/>
      <c r="CM53" s="466">
        <v>0</v>
      </c>
      <c r="CN53" s="466">
        <v>0</v>
      </c>
      <c r="CO53" s="466">
        <v>0</v>
      </c>
      <c r="CP53" s="466">
        <v>0</v>
      </c>
      <c r="CQ53" s="466">
        <v>0</v>
      </c>
      <c r="CR53" s="466">
        <v>0</v>
      </c>
      <c r="CS53" s="197"/>
      <c r="CT53" s="272">
        <f t="shared" si="24"/>
        <v>0</v>
      </c>
      <c r="CU53" s="272">
        <f t="shared" si="25"/>
        <v>0</v>
      </c>
      <c r="CV53" s="272">
        <f t="shared" si="26"/>
        <v>0</v>
      </c>
      <c r="CW53" s="272">
        <f t="shared" si="27"/>
        <v>0</v>
      </c>
      <c r="CX53" s="272">
        <f t="shared" si="28"/>
        <v>0</v>
      </c>
      <c r="CY53" s="272">
        <f t="shared" si="29"/>
        <v>0</v>
      </c>
    </row>
    <row r="54" spans="1:103" s="407" customFormat="1" ht="15" customHeight="1" x14ac:dyDescent="0.25">
      <c r="A54" s="347">
        <v>1100500000</v>
      </c>
      <c r="B54" s="377" t="s">
        <v>302</v>
      </c>
      <c r="C54" s="472"/>
      <c r="D54" s="345"/>
      <c r="E54" s="203">
        <v>0</v>
      </c>
      <c r="F54" s="203">
        <v>0</v>
      </c>
      <c r="G54" s="167">
        <v>0</v>
      </c>
      <c r="H54" s="167">
        <v>0</v>
      </c>
      <c r="I54" s="167">
        <v>0</v>
      </c>
      <c r="J54" s="167">
        <v>0</v>
      </c>
      <c r="K54" s="352"/>
      <c r="L54" s="499">
        <v>0</v>
      </c>
      <c r="M54" s="499">
        <v>0</v>
      </c>
      <c r="N54" s="165">
        <v>0</v>
      </c>
      <c r="O54" s="165">
        <v>0</v>
      </c>
      <c r="P54" s="165">
        <v>0</v>
      </c>
      <c r="Q54" s="165">
        <v>0</v>
      </c>
      <c r="R54" s="165">
        <f t="shared" si="15"/>
        <v>0</v>
      </c>
      <c r="S54" s="119"/>
      <c r="T54" s="499">
        <v>0</v>
      </c>
      <c r="U54" s="499">
        <v>0</v>
      </c>
      <c r="V54" s="165">
        <v>0</v>
      </c>
      <c r="W54" s="165">
        <v>0</v>
      </c>
      <c r="X54" s="165">
        <v>0</v>
      </c>
      <c r="Y54" s="165">
        <v>0</v>
      </c>
      <c r="Z54" s="165">
        <f t="shared" si="16"/>
        <v>0</v>
      </c>
      <c r="AA54" s="119"/>
      <c r="AB54" s="499">
        <v>0</v>
      </c>
      <c r="AC54" s="499">
        <v>0</v>
      </c>
      <c r="AD54" s="165">
        <v>0</v>
      </c>
      <c r="AE54" s="165">
        <v>0</v>
      </c>
      <c r="AF54" s="165">
        <v>0</v>
      </c>
      <c r="AG54" s="165">
        <v>0</v>
      </c>
      <c r="AH54" s="165">
        <f t="shared" si="17"/>
        <v>0</v>
      </c>
      <c r="AI54" s="119"/>
      <c r="AJ54" s="499">
        <v>0</v>
      </c>
      <c r="AK54" s="499">
        <v>0</v>
      </c>
      <c r="AL54" s="165">
        <v>0</v>
      </c>
      <c r="AM54" s="165">
        <v>0</v>
      </c>
      <c r="AN54" s="165">
        <v>0</v>
      </c>
      <c r="AO54" s="165">
        <v>0</v>
      </c>
      <c r="AP54" s="165">
        <f t="shared" si="18"/>
        <v>0</v>
      </c>
      <c r="AQ54" s="119"/>
      <c r="AR54" s="499">
        <v>0</v>
      </c>
      <c r="AS54" s="499">
        <v>0</v>
      </c>
      <c r="AT54" s="165">
        <v>0</v>
      </c>
      <c r="AU54" s="165">
        <v>0</v>
      </c>
      <c r="AV54" s="165">
        <v>0</v>
      </c>
      <c r="AW54" s="165">
        <v>0</v>
      </c>
      <c r="AX54" s="165">
        <f t="shared" si="19"/>
        <v>0</v>
      </c>
      <c r="AY54" s="119"/>
      <c r="AZ54" s="499">
        <v>0</v>
      </c>
      <c r="BA54" s="499">
        <v>0</v>
      </c>
      <c r="BB54" s="165">
        <v>0</v>
      </c>
      <c r="BC54" s="165">
        <v>0</v>
      </c>
      <c r="BD54" s="165">
        <v>0</v>
      </c>
      <c r="BE54" s="499">
        <v>0</v>
      </c>
      <c r="BF54" s="499">
        <f t="shared" si="20"/>
        <v>0</v>
      </c>
      <c r="BG54" s="119"/>
      <c r="BH54" s="499">
        <v>0</v>
      </c>
      <c r="BI54" s="499">
        <v>0</v>
      </c>
      <c r="BJ54" s="165">
        <v>0</v>
      </c>
      <c r="BK54" s="165">
        <v>0</v>
      </c>
      <c r="BL54" s="499">
        <v>0</v>
      </c>
      <c r="BM54" s="165">
        <v>0</v>
      </c>
      <c r="BN54" s="165">
        <f t="shared" si="21"/>
        <v>0</v>
      </c>
      <c r="BO54" s="119"/>
      <c r="BP54" s="499">
        <v>0</v>
      </c>
      <c r="BQ54" s="499">
        <v>0</v>
      </c>
      <c r="BR54" s="165">
        <v>0</v>
      </c>
      <c r="BS54" s="165">
        <v>0</v>
      </c>
      <c r="BT54" s="165">
        <v>0</v>
      </c>
      <c r="BU54" s="165">
        <v>0</v>
      </c>
      <c r="BV54" s="165">
        <f t="shared" si="22"/>
        <v>0</v>
      </c>
      <c r="BW54" s="117"/>
      <c r="BX54" s="499">
        <v>0</v>
      </c>
      <c r="BY54" s="499">
        <v>0</v>
      </c>
      <c r="BZ54" s="165">
        <v>0</v>
      </c>
      <c r="CA54" s="165">
        <v>0</v>
      </c>
      <c r="CB54" s="165">
        <v>0</v>
      </c>
      <c r="CC54" s="165">
        <v>0</v>
      </c>
      <c r="CD54" s="165">
        <f t="shared" si="23"/>
        <v>0</v>
      </c>
      <c r="CE54" s="117"/>
      <c r="CF54" s="499">
        <v>0</v>
      </c>
      <c r="CG54" s="499">
        <v>0</v>
      </c>
      <c r="CH54" s="165">
        <v>0</v>
      </c>
      <c r="CI54" s="165">
        <v>0</v>
      </c>
      <c r="CJ54" s="165">
        <v>0</v>
      </c>
      <c r="CK54" s="165">
        <v>0</v>
      </c>
      <c r="CL54" s="117"/>
      <c r="CM54" s="499">
        <v>0</v>
      </c>
      <c r="CN54" s="499">
        <v>0</v>
      </c>
      <c r="CO54" s="165">
        <v>0</v>
      </c>
      <c r="CP54" s="165">
        <v>0</v>
      </c>
      <c r="CQ54" s="165">
        <v>0</v>
      </c>
      <c r="CR54" s="165">
        <v>0</v>
      </c>
      <c r="CS54" s="197"/>
      <c r="CT54" s="60">
        <f t="shared" si="24"/>
        <v>0</v>
      </c>
      <c r="CU54" s="60">
        <f t="shared" si="25"/>
        <v>0</v>
      </c>
      <c r="CV54" s="60">
        <f t="shared" si="26"/>
        <v>0</v>
      </c>
      <c r="CW54" s="60">
        <f t="shared" si="27"/>
        <v>0</v>
      </c>
      <c r="CX54" s="60">
        <f t="shared" si="28"/>
        <v>0</v>
      </c>
      <c r="CY54" s="60">
        <f t="shared" si="29"/>
        <v>0</v>
      </c>
    </row>
    <row r="55" spans="1:103" ht="15" customHeight="1" x14ac:dyDescent="0.25">
      <c r="A55" s="358">
        <v>1100500100</v>
      </c>
      <c r="B55" s="353"/>
      <c r="C55" s="392" t="s">
        <v>301</v>
      </c>
      <c r="D55" s="392"/>
      <c r="E55" s="465">
        <v>0</v>
      </c>
      <c r="F55" s="465">
        <v>0</v>
      </c>
      <c r="G55" s="465">
        <v>0</v>
      </c>
      <c r="H55" s="465">
        <v>0</v>
      </c>
      <c r="I55" s="465">
        <v>0</v>
      </c>
      <c r="J55" s="465">
        <v>0</v>
      </c>
      <c r="K55" s="352"/>
      <c r="L55" s="466">
        <v>0</v>
      </c>
      <c r="M55" s="466">
        <v>0</v>
      </c>
      <c r="N55" s="466">
        <v>0</v>
      </c>
      <c r="O55" s="466">
        <v>0</v>
      </c>
      <c r="P55" s="466">
        <v>0</v>
      </c>
      <c r="Q55" s="466">
        <v>0</v>
      </c>
      <c r="R55" s="436">
        <f t="shared" si="15"/>
        <v>0</v>
      </c>
      <c r="S55" s="119"/>
      <c r="T55" s="466">
        <v>0</v>
      </c>
      <c r="U55" s="466">
        <v>0</v>
      </c>
      <c r="V55" s="466">
        <v>0</v>
      </c>
      <c r="W55" s="466">
        <v>0</v>
      </c>
      <c r="X55" s="466">
        <v>0</v>
      </c>
      <c r="Y55" s="466">
        <v>0</v>
      </c>
      <c r="Z55" s="436">
        <f t="shared" si="16"/>
        <v>0</v>
      </c>
      <c r="AA55" s="119"/>
      <c r="AB55" s="466">
        <v>0</v>
      </c>
      <c r="AC55" s="466">
        <v>0</v>
      </c>
      <c r="AD55" s="466">
        <v>0</v>
      </c>
      <c r="AE55" s="466">
        <v>0</v>
      </c>
      <c r="AF55" s="466">
        <v>0</v>
      </c>
      <c r="AG55" s="466">
        <v>0</v>
      </c>
      <c r="AH55" s="436">
        <f t="shared" si="17"/>
        <v>0</v>
      </c>
      <c r="AI55" s="119"/>
      <c r="AJ55" s="466">
        <v>0</v>
      </c>
      <c r="AK55" s="466">
        <v>0</v>
      </c>
      <c r="AL55" s="466">
        <v>0</v>
      </c>
      <c r="AM55" s="466">
        <v>0</v>
      </c>
      <c r="AN55" s="466">
        <v>0</v>
      </c>
      <c r="AO55" s="466">
        <v>0</v>
      </c>
      <c r="AP55" s="436">
        <f t="shared" si="18"/>
        <v>0</v>
      </c>
      <c r="AQ55" s="119"/>
      <c r="AR55" s="466">
        <v>0</v>
      </c>
      <c r="AS55" s="466">
        <v>0</v>
      </c>
      <c r="AT55" s="466">
        <v>0</v>
      </c>
      <c r="AU55" s="466">
        <v>0</v>
      </c>
      <c r="AV55" s="466">
        <v>0</v>
      </c>
      <c r="AW55" s="466">
        <v>0</v>
      </c>
      <c r="AX55" s="68">
        <f t="shared" si="19"/>
        <v>0</v>
      </c>
      <c r="AY55" s="119"/>
      <c r="AZ55" s="466">
        <v>0</v>
      </c>
      <c r="BA55" s="466">
        <v>0</v>
      </c>
      <c r="BB55" s="466">
        <v>0</v>
      </c>
      <c r="BC55" s="466">
        <v>0</v>
      </c>
      <c r="BD55" s="466">
        <v>0</v>
      </c>
      <c r="BE55" s="466">
        <v>0</v>
      </c>
      <c r="BF55" s="466">
        <f t="shared" si="20"/>
        <v>0</v>
      </c>
      <c r="BG55" s="119"/>
      <c r="BH55" s="466">
        <v>0</v>
      </c>
      <c r="BI55" s="466">
        <v>0</v>
      </c>
      <c r="BJ55" s="466">
        <v>0</v>
      </c>
      <c r="BK55" s="466">
        <v>0</v>
      </c>
      <c r="BL55" s="466">
        <v>0</v>
      </c>
      <c r="BM55" s="466">
        <v>0</v>
      </c>
      <c r="BN55" s="436">
        <f t="shared" si="21"/>
        <v>0</v>
      </c>
      <c r="BO55" s="119"/>
      <c r="BP55" s="466">
        <v>0</v>
      </c>
      <c r="BQ55" s="466">
        <v>0</v>
      </c>
      <c r="BR55" s="466">
        <v>0</v>
      </c>
      <c r="BS55" s="466">
        <v>0</v>
      </c>
      <c r="BT55" s="466">
        <v>0</v>
      </c>
      <c r="BU55" s="466">
        <v>0</v>
      </c>
      <c r="BV55" s="436">
        <f t="shared" si="22"/>
        <v>0</v>
      </c>
      <c r="BW55" s="117"/>
      <c r="BX55" s="466">
        <v>0</v>
      </c>
      <c r="BY55" s="466">
        <v>0</v>
      </c>
      <c r="BZ55" s="466">
        <v>0</v>
      </c>
      <c r="CA55" s="466">
        <v>0</v>
      </c>
      <c r="CB55" s="466">
        <v>0</v>
      </c>
      <c r="CC55" s="466">
        <v>0</v>
      </c>
      <c r="CD55" s="436">
        <f t="shared" si="23"/>
        <v>0</v>
      </c>
      <c r="CE55" s="117"/>
      <c r="CF55" s="466">
        <v>0</v>
      </c>
      <c r="CG55" s="466">
        <v>0</v>
      </c>
      <c r="CH55" s="466">
        <v>0</v>
      </c>
      <c r="CI55" s="466">
        <v>0</v>
      </c>
      <c r="CJ55" s="466">
        <v>0</v>
      </c>
      <c r="CK55" s="466">
        <v>0</v>
      </c>
      <c r="CL55" s="117"/>
      <c r="CM55" s="466">
        <v>0</v>
      </c>
      <c r="CN55" s="466">
        <v>0</v>
      </c>
      <c r="CO55" s="466">
        <v>0</v>
      </c>
      <c r="CP55" s="466">
        <v>0</v>
      </c>
      <c r="CQ55" s="466">
        <v>0</v>
      </c>
      <c r="CR55" s="466">
        <v>0</v>
      </c>
      <c r="CS55" s="197"/>
      <c r="CT55" s="272">
        <f t="shared" si="24"/>
        <v>0</v>
      </c>
      <c r="CU55" s="272">
        <f t="shared" si="25"/>
        <v>0</v>
      </c>
      <c r="CV55" s="272">
        <f t="shared" si="26"/>
        <v>0</v>
      </c>
      <c r="CW55" s="272">
        <f t="shared" si="27"/>
        <v>0</v>
      </c>
      <c r="CX55" s="272">
        <f t="shared" si="28"/>
        <v>0</v>
      </c>
      <c r="CY55" s="272">
        <f t="shared" si="29"/>
        <v>0</v>
      </c>
    </row>
    <row r="56" spans="1:103" ht="15" customHeight="1" x14ac:dyDescent="0.25">
      <c r="A56" s="358">
        <v>1100500200</v>
      </c>
      <c r="B56" s="353"/>
      <c r="C56" s="392" t="s">
        <v>219</v>
      </c>
      <c r="D56" s="392"/>
      <c r="E56" s="465">
        <v>0</v>
      </c>
      <c r="F56" s="465">
        <v>0</v>
      </c>
      <c r="G56" s="465">
        <v>0</v>
      </c>
      <c r="H56" s="465">
        <v>0</v>
      </c>
      <c r="I56" s="465">
        <v>0</v>
      </c>
      <c r="J56" s="465">
        <v>0</v>
      </c>
      <c r="K56" s="352"/>
      <c r="L56" s="466">
        <v>0</v>
      </c>
      <c r="M56" s="466">
        <v>0</v>
      </c>
      <c r="N56" s="466">
        <v>0</v>
      </c>
      <c r="O56" s="466">
        <v>0</v>
      </c>
      <c r="P56" s="466">
        <v>0</v>
      </c>
      <c r="Q56" s="466">
        <v>0</v>
      </c>
      <c r="R56" s="436">
        <f t="shared" si="15"/>
        <v>0</v>
      </c>
      <c r="S56" s="119"/>
      <c r="T56" s="466">
        <v>0</v>
      </c>
      <c r="U56" s="466">
        <v>0</v>
      </c>
      <c r="V56" s="466">
        <v>0</v>
      </c>
      <c r="W56" s="466">
        <v>0</v>
      </c>
      <c r="X56" s="466">
        <v>0</v>
      </c>
      <c r="Y56" s="466">
        <v>0</v>
      </c>
      <c r="Z56" s="436">
        <f t="shared" si="16"/>
        <v>0</v>
      </c>
      <c r="AA56" s="119"/>
      <c r="AB56" s="466">
        <v>0</v>
      </c>
      <c r="AC56" s="466">
        <v>0</v>
      </c>
      <c r="AD56" s="466">
        <v>0</v>
      </c>
      <c r="AE56" s="466">
        <v>0</v>
      </c>
      <c r="AF56" s="466">
        <v>0</v>
      </c>
      <c r="AG56" s="466">
        <v>0</v>
      </c>
      <c r="AH56" s="436">
        <f t="shared" si="17"/>
        <v>0</v>
      </c>
      <c r="AI56" s="119"/>
      <c r="AJ56" s="466">
        <v>0</v>
      </c>
      <c r="AK56" s="466">
        <v>0</v>
      </c>
      <c r="AL56" s="466">
        <v>0</v>
      </c>
      <c r="AM56" s="466">
        <v>0</v>
      </c>
      <c r="AN56" s="466">
        <v>0</v>
      </c>
      <c r="AO56" s="466">
        <v>0</v>
      </c>
      <c r="AP56" s="436">
        <f t="shared" si="18"/>
        <v>0</v>
      </c>
      <c r="AQ56" s="119"/>
      <c r="AR56" s="466">
        <v>0</v>
      </c>
      <c r="AS56" s="466">
        <v>0</v>
      </c>
      <c r="AT56" s="466">
        <v>0</v>
      </c>
      <c r="AU56" s="466">
        <v>0</v>
      </c>
      <c r="AV56" s="466">
        <v>0</v>
      </c>
      <c r="AW56" s="466">
        <v>0</v>
      </c>
      <c r="AX56" s="68">
        <f t="shared" si="19"/>
        <v>0</v>
      </c>
      <c r="AY56" s="119"/>
      <c r="AZ56" s="466">
        <v>0</v>
      </c>
      <c r="BA56" s="466">
        <v>0</v>
      </c>
      <c r="BB56" s="466">
        <v>0</v>
      </c>
      <c r="BC56" s="466">
        <v>0</v>
      </c>
      <c r="BD56" s="466">
        <v>0</v>
      </c>
      <c r="BE56" s="466">
        <v>0</v>
      </c>
      <c r="BF56" s="466">
        <f t="shared" si="20"/>
        <v>0</v>
      </c>
      <c r="BG56" s="119"/>
      <c r="BH56" s="466">
        <v>0</v>
      </c>
      <c r="BI56" s="466">
        <v>0</v>
      </c>
      <c r="BJ56" s="466">
        <v>0</v>
      </c>
      <c r="BK56" s="466">
        <v>0</v>
      </c>
      <c r="BL56" s="466">
        <v>0</v>
      </c>
      <c r="BM56" s="466">
        <v>0</v>
      </c>
      <c r="BN56" s="436">
        <f t="shared" si="21"/>
        <v>0</v>
      </c>
      <c r="BO56" s="119"/>
      <c r="BP56" s="466">
        <v>0</v>
      </c>
      <c r="BQ56" s="466">
        <v>0</v>
      </c>
      <c r="BR56" s="466">
        <v>0</v>
      </c>
      <c r="BS56" s="466">
        <v>0</v>
      </c>
      <c r="BT56" s="466">
        <v>0</v>
      </c>
      <c r="BU56" s="466">
        <v>0</v>
      </c>
      <c r="BV56" s="436">
        <f t="shared" si="22"/>
        <v>0</v>
      </c>
      <c r="BW56" s="117"/>
      <c r="BX56" s="466">
        <v>0</v>
      </c>
      <c r="BY56" s="466">
        <v>0</v>
      </c>
      <c r="BZ56" s="466">
        <v>0</v>
      </c>
      <c r="CA56" s="466">
        <v>0</v>
      </c>
      <c r="CB56" s="466">
        <v>0</v>
      </c>
      <c r="CC56" s="466">
        <v>0</v>
      </c>
      <c r="CD56" s="436">
        <f t="shared" si="23"/>
        <v>0</v>
      </c>
      <c r="CE56" s="117"/>
      <c r="CF56" s="466">
        <v>0</v>
      </c>
      <c r="CG56" s="466">
        <v>0</v>
      </c>
      <c r="CH56" s="466">
        <v>0</v>
      </c>
      <c r="CI56" s="466">
        <v>0</v>
      </c>
      <c r="CJ56" s="466">
        <v>0</v>
      </c>
      <c r="CK56" s="466">
        <v>0</v>
      </c>
      <c r="CL56" s="117"/>
      <c r="CM56" s="466">
        <v>0</v>
      </c>
      <c r="CN56" s="466">
        <v>0</v>
      </c>
      <c r="CO56" s="466">
        <v>0</v>
      </c>
      <c r="CP56" s="466">
        <v>0</v>
      </c>
      <c r="CQ56" s="466">
        <v>0</v>
      </c>
      <c r="CR56" s="466">
        <v>0</v>
      </c>
      <c r="CS56" s="197"/>
      <c r="CT56" s="272">
        <f t="shared" si="24"/>
        <v>0</v>
      </c>
      <c r="CU56" s="272">
        <f t="shared" si="25"/>
        <v>0</v>
      </c>
      <c r="CV56" s="272">
        <f t="shared" si="26"/>
        <v>0</v>
      </c>
      <c r="CW56" s="272">
        <f t="shared" si="27"/>
        <v>0</v>
      </c>
      <c r="CX56" s="272">
        <f t="shared" si="28"/>
        <v>0</v>
      </c>
      <c r="CY56" s="272">
        <f t="shared" si="29"/>
        <v>0</v>
      </c>
    </row>
    <row r="57" spans="1:103" ht="15" customHeight="1" x14ac:dyDescent="0.25">
      <c r="A57" s="358">
        <v>1100590000</v>
      </c>
      <c r="B57" s="353"/>
      <c r="C57" s="392" t="s">
        <v>218</v>
      </c>
      <c r="D57" s="392"/>
      <c r="E57" s="465">
        <v>0</v>
      </c>
      <c r="F57" s="465">
        <v>0</v>
      </c>
      <c r="G57" s="465">
        <v>0</v>
      </c>
      <c r="H57" s="465">
        <v>0</v>
      </c>
      <c r="I57" s="465">
        <v>0</v>
      </c>
      <c r="J57" s="465">
        <v>0</v>
      </c>
      <c r="K57" s="352"/>
      <c r="L57" s="466">
        <v>0</v>
      </c>
      <c r="M57" s="466">
        <v>0</v>
      </c>
      <c r="N57" s="466">
        <v>0</v>
      </c>
      <c r="O57" s="466">
        <v>0</v>
      </c>
      <c r="P57" s="466">
        <v>0</v>
      </c>
      <c r="Q57" s="466">
        <v>0</v>
      </c>
      <c r="R57" s="436">
        <f t="shared" si="15"/>
        <v>0</v>
      </c>
      <c r="S57" s="119"/>
      <c r="T57" s="466">
        <v>0</v>
      </c>
      <c r="U57" s="466">
        <v>0</v>
      </c>
      <c r="V57" s="466">
        <v>0</v>
      </c>
      <c r="W57" s="466">
        <v>0</v>
      </c>
      <c r="X57" s="466">
        <v>0</v>
      </c>
      <c r="Y57" s="466">
        <v>0</v>
      </c>
      <c r="Z57" s="436">
        <f t="shared" si="16"/>
        <v>0</v>
      </c>
      <c r="AA57" s="119"/>
      <c r="AB57" s="466">
        <v>0</v>
      </c>
      <c r="AC57" s="466">
        <v>0</v>
      </c>
      <c r="AD57" s="466">
        <v>0</v>
      </c>
      <c r="AE57" s="466">
        <v>0</v>
      </c>
      <c r="AF57" s="466">
        <v>0</v>
      </c>
      <c r="AG57" s="466">
        <v>0</v>
      </c>
      <c r="AH57" s="436">
        <f t="shared" si="17"/>
        <v>0</v>
      </c>
      <c r="AI57" s="119"/>
      <c r="AJ57" s="466">
        <v>0</v>
      </c>
      <c r="AK57" s="466">
        <v>0</v>
      </c>
      <c r="AL57" s="466">
        <v>0</v>
      </c>
      <c r="AM57" s="466">
        <v>0</v>
      </c>
      <c r="AN57" s="466">
        <v>0</v>
      </c>
      <c r="AO57" s="466">
        <v>0</v>
      </c>
      <c r="AP57" s="436">
        <f t="shared" si="18"/>
        <v>0</v>
      </c>
      <c r="AQ57" s="119"/>
      <c r="AR57" s="466">
        <v>0</v>
      </c>
      <c r="AS57" s="466">
        <v>0</v>
      </c>
      <c r="AT57" s="466">
        <v>0</v>
      </c>
      <c r="AU57" s="466">
        <v>0</v>
      </c>
      <c r="AV57" s="466">
        <v>0</v>
      </c>
      <c r="AW57" s="466">
        <v>0</v>
      </c>
      <c r="AX57" s="68">
        <f t="shared" si="19"/>
        <v>0</v>
      </c>
      <c r="AY57" s="119"/>
      <c r="AZ57" s="466">
        <v>0</v>
      </c>
      <c r="BA57" s="466">
        <v>0</v>
      </c>
      <c r="BB57" s="466">
        <v>0</v>
      </c>
      <c r="BC57" s="466">
        <v>0</v>
      </c>
      <c r="BD57" s="466">
        <v>0</v>
      </c>
      <c r="BE57" s="466">
        <v>0</v>
      </c>
      <c r="BF57" s="466">
        <f t="shared" si="20"/>
        <v>0</v>
      </c>
      <c r="BG57" s="119"/>
      <c r="BH57" s="466">
        <v>0</v>
      </c>
      <c r="BI57" s="466">
        <v>0</v>
      </c>
      <c r="BJ57" s="466">
        <v>0</v>
      </c>
      <c r="BK57" s="466">
        <v>0</v>
      </c>
      <c r="BL57" s="466">
        <v>0</v>
      </c>
      <c r="BM57" s="466">
        <v>0</v>
      </c>
      <c r="BN57" s="436">
        <f t="shared" si="21"/>
        <v>0</v>
      </c>
      <c r="BO57" s="119"/>
      <c r="BP57" s="466">
        <v>0</v>
      </c>
      <c r="BQ57" s="466">
        <v>0</v>
      </c>
      <c r="BR57" s="466">
        <v>0</v>
      </c>
      <c r="BS57" s="466">
        <v>0</v>
      </c>
      <c r="BT57" s="466">
        <v>0</v>
      </c>
      <c r="BU57" s="466">
        <v>0</v>
      </c>
      <c r="BV57" s="436">
        <f t="shared" si="22"/>
        <v>0</v>
      </c>
      <c r="BW57" s="117"/>
      <c r="BX57" s="466">
        <v>0</v>
      </c>
      <c r="BY57" s="466">
        <v>0</v>
      </c>
      <c r="BZ57" s="466">
        <v>0</v>
      </c>
      <c r="CA57" s="466">
        <v>0</v>
      </c>
      <c r="CB57" s="466">
        <v>0</v>
      </c>
      <c r="CC57" s="466">
        <v>0</v>
      </c>
      <c r="CD57" s="436">
        <f t="shared" si="23"/>
        <v>0</v>
      </c>
      <c r="CE57" s="117"/>
      <c r="CF57" s="466">
        <v>0</v>
      </c>
      <c r="CG57" s="466">
        <v>0</v>
      </c>
      <c r="CH57" s="466">
        <v>0</v>
      </c>
      <c r="CI57" s="466">
        <v>0</v>
      </c>
      <c r="CJ57" s="466">
        <v>0</v>
      </c>
      <c r="CK57" s="466">
        <v>0</v>
      </c>
      <c r="CL57" s="117"/>
      <c r="CM57" s="466">
        <v>0</v>
      </c>
      <c r="CN57" s="466">
        <v>0</v>
      </c>
      <c r="CO57" s="466">
        <v>0</v>
      </c>
      <c r="CP57" s="466">
        <v>0</v>
      </c>
      <c r="CQ57" s="466">
        <v>0</v>
      </c>
      <c r="CR57" s="466">
        <v>0</v>
      </c>
      <c r="CS57" s="197"/>
      <c r="CT57" s="272">
        <f t="shared" si="24"/>
        <v>0</v>
      </c>
      <c r="CU57" s="272">
        <f t="shared" si="25"/>
        <v>0</v>
      </c>
      <c r="CV57" s="272">
        <f t="shared" si="26"/>
        <v>0</v>
      </c>
      <c r="CW57" s="272">
        <f t="shared" si="27"/>
        <v>0</v>
      </c>
      <c r="CX57" s="272">
        <f t="shared" si="28"/>
        <v>0</v>
      </c>
      <c r="CY57" s="272">
        <f t="shared" si="29"/>
        <v>0</v>
      </c>
    </row>
    <row r="58" spans="1:103" s="407" customFormat="1" ht="15" customHeight="1" x14ac:dyDescent="0.25">
      <c r="A58" s="347">
        <v>1100700000</v>
      </c>
      <c r="B58" s="377" t="s">
        <v>300</v>
      </c>
      <c r="C58" s="472"/>
      <c r="D58" s="345"/>
      <c r="E58" s="203">
        <v>0</v>
      </c>
      <c r="F58" s="203">
        <v>0</v>
      </c>
      <c r="G58" s="167">
        <v>0</v>
      </c>
      <c r="H58" s="167">
        <v>0</v>
      </c>
      <c r="I58" s="167">
        <v>0</v>
      </c>
      <c r="J58" s="167">
        <v>0</v>
      </c>
      <c r="K58" s="352"/>
      <c r="L58" s="499">
        <v>0</v>
      </c>
      <c r="M58" s="499">
        <v>0</v>
      </c>
      <c r="N58" s="165">
        <v>0</v>
      </c>
      <c r="O58" s="165">
        <v>0</v>
      </c>
      <c r="P58" s="165">
        <v>0</v>
      </c>
      <c r="Q58" s="165">
        <v>0</v>
      </c>
      <c r="R58" s="165">
        <f t="shared" si="15"/>
        <v>0</v>
      </c>
      <c r="S58" s="119"/>
      <c r="T58" s="499">
        <v>0</v>
      </c>
      <c r="U58" s="499">
        <v>0</v>
      </c>
      <c r="V58" s="165">
        <v>0</v>
      </c>
      <c r="W58" s="165">
        <v>0</v>
      </c>
      <c r="X58" s="165">
        <v>0</v>
      </c>
      <c r="Y58" s="165">
        <v>0</v>
      </c>
      <c r="Z58" s="165">
        <f t="shared" si="16"/>
        <v>0</v>
      </c>
      <c r="AA58" s="119"/>
      <c r="AB58" s="499">
        <v>0</v>
      </c>
      <c r="AC58" s="499">
        <v>0</v>
      </c>
      <c r="AD58" s="165">
        <v>0</v>
      </c>
      <c r="AE58" s="165">
        <v>0</v>
      </c>
      <c r="AF58" s="165">
        <v>0</v>
      </c>
      <c r="AG58" s="165">
        <v>0</v>
      </c>
      <c r="AH58" s="165">
        <f t="shared" si="17"/>
        <v>0</v>
      </c>
      <c r="AI58" s="119"/>
      <c r="AJ58" s="499">
        <v>0</v>
      </c>
      <c r="AK58" s="499">
        <v>0</v>
      </c>
      <c r="AL58" s="165">
        <v>0</v>
      </c>
      <c r="AM58" s="165">
        <v>0</v>
      </c>
      <c r="AN58" s="165">
        <v>0</v>
      </c>
      <c r="AO58" s="165">
        <v>0</v>
      </c>
      <c r="AP58" s="165">
        <f t="shared" si="18"/>
        <v>0</v>
      </c>
      <c r="AQ58" s="119"/>
      <c r="AR58" s="499">
        <v>0</v>
      </c>
      <c r="AS58" s="499">
        <v>0</v>
      </c>
      <c r="AT58" s="165">
        <v>0</v>
      </c>
      <c r="AU58" s="165">
        <v>0</v>
      </c>
      <c r="AV58" s="165">
        <v>0</v>
      </c>
      <c r="AW58" s="165">
        <v>0</v>
      </c>
      <c r="AX58" s="165">
        <f t="shared" si="19"/>
        <v>0</v>
      </c>
      <c r="AY58" s="119"/>
      <c r="AZ58" s="499">
        <v>0</v>
      </c>
      <c r="BA58" s="499">
        <v>0</v>
      </c>
      <c r="BB58" s="165">
        <v>0</v>
      </c>
      <c r="BC58" s="165">
        <v>0</v>
      </c>
      <c r="BD58" s="165">
        <v>0</v>
      </c>
      <c r="BE58" s="499">
        <v>0</v>
      </c>
      <c r="BF58" s="499">
        <f t="shared" si="20"/>
        <v>0</v>
      </c>
      <c r="BG58" s="119"/>
      <c r="BH58" s="499">
        <v>0</v>
      </c>
      <c r="BI58" s="499">
        <v>0</v>
      </c>
      <c r="BJ58" s="165">
        <v>0</v>
      </c>
      <c r="BK58" s="165">
        <v>0</v>
      </c>
      <c r="BL58" s="499">
        <v>0</v>
      </c>
      <c r="BM58" s="165">
        <v>0</v>
      </c>
      <c r="BN58" s="165">
        <f t="shared" si="21"/>
        <v>0</v>
      </c>
      <c r="BO58" s="119"/>
      <c r="BP58" s="499">
        <v>0</v>
      </c>
      <c r="BQ58" s="499">
        <v>0</v>
      </c>
      <c r="BR58" s="165">
        <v>0</v>
      </c>
      <c r="BS58" s="165">
        <v>0</v>
      </c>
      <c r="BT58" s="165">
        <v>0</v>
      </c>
      <c r="BU58" s="165">
        <v>0</v>
      </c>
      <c r="BV58" s="165">
        <f t="shared" si="22"/>
        <v>0</v>
      </c>
      <c r="BW58" s="117"/>
      <c r="BX58" s="499">
        <v>0</v>
      </c>
      <c r="BY58" s="499">
        <v>0</v>
      </c>
      <c r="BZ58" s="165">
        <v>0</v>
      </c>
      <c r="CA58" s="165">
        <v>0</v>
      </c>
      <c r="CB58" s="165">
        <v>0</v>
      </c>
      <c r="CC58" s="165">
        <v>0</v>
      </c>
      <c r="CD58" s="165">
        <f t="shared" si="23"/>
        <v>0</v>
      </c>
      <c r="CE58" s="117"/>
      <c r="CF58" s="499">
        <v>0</v>
      </c>
      <c r="CG58" s="499">
        <v>0</v>
      </c>
      <c r="CH58" s="165">
        <v>0</v>
      </c>
      <c r="CI58" s="165">
        <v>0</v>
      </c>
      <c r="CJ58" s="165">
        <v>0</v>
      </c>
      <c r="CK58" s="165">
        <v>0</v>
      </c>
      <c r="CL58" s="117"/>
      <c r="CM58" s="499">
        <v>0</v>
      </c>
      <c r="CN58" s="499">
        <v>0</v>
      </c>
      <c r="CO58" s="165">
        <v>0</v>
      </c>
      <c r="CP58" s="165">
        <v>0</v>
      </c>
      <c r="CQ58" s="165">
        <v>0</v>
      </c>
      <c r="CR58" s="165">
        <v>0</v>
      </c>
      <c r="CS58" s="197"/>
      <c r="CT58" s="60">
        <f t="shared" si="24"/>
        <v>0</v>
      </c>
      <c r="CU58" s="60">
        <f t="shared" si="25"/>
        <v>0</v>
      </c>
      <c r="CV58" s="60">
        <f t="shared" si="26"/>
        <v>0</v>
      </c>
      <c r="CW58" s="60">
        <f t="shared" si="27"/>
        <v>0</v>
      </c>
      <c r="CX58" s="60">
        <f t="shared" si="28"/>
        <v>0</v>
      </c>
      <c r="CY58" s="60">
        <f t="shared" si="29"/>
        <v>0</v>
      </c>
    </row>
    <row r="59" spans="1:103" s="407" customFormat="1" ht="15" customHeight="1" x14ac:dyDescent="0.25">
      <c r="A59" s="355">
        <v>1100700700</v>
      </c>
      <c r="B59" s="439"/>
      <c r="C59" s="353" t="s">
        <v>70</v>
      </c>
      <c r="D59" s="353"/>
      <c r="E59" s="465">
        <v>0</v>
      </c>
      <c r="F59" s="465">
        <v>0</v>
      </c>
      <c r="G59" s="465">
        <v>0</v>
      </c>
      <c r="H59" s="465">
        <v>0</v>
      </c>
      <c r="I59" s="465">
        <v>0</v>
      </c>
      <c r="J59" s="465">
        <v>0</v>
      </c>
      <c r="K59" s="352"/>
      <c r="L59" s="466">
        <v>0</v>
      </c>
      <c r="M59" s="466">
        <v>0</v>
      </c>
      <c r="N59" s="466">
        <v>0</v>
      </c>
      <c r="O59" s="466">
        <v>0</v>
      </c>
      <c r="P59" s="466">
        <v>0</v>
      </c>
      <c r="Q59" s="466">
        <v>0</v>
      </c>
      <c r="R59" s="436">
        <f t="shared" si="15"/>
        <v>0</v>
      </c>
      <c r="S59" s="119"/>
      <c r="T59" s="466">
        <v>0</v>
      </c>
      <c r="U59" s="466">
        <v>0</v>
      </c>
      <c r="V59" s="466">
        <v>0</v>
      </c>
      <c r="W59" s="466">
        <v>0</v>
      </c>
      <c r="X59" s="466">
        <v>0</v>
      </c>
      <c r="Y59" s="466">
        <v>0</v>
      </c>
      <c r="Z59" s="436">
        <f t="shared" si="16"/>
        <v>0</v>
      </c>
      <c r="AA59" s="119"/>
      <c r="AB59" s="466">
        <v>0</v>
      </c>
      <c r="AC59" s="466">
        <v>0</v>
      </c>
      <c r="AD59" s="466">
        <v>0</v>
      </c>
      <c r="AE59" s="466">
        <v>0</v>
      </c>
      <c r="AF59" s="466">
        <v>0</v>
      </c>
      <c r="AG59" s="466">
        <v>0</v>
      </c>
      <c r="AH59" s="436">
        <f t="shared" si="17"/>
        <v>0</v>
      </c>
      <c r="AI59" s="119"/>
      <c r="AJ59" s="466">
        <v>0</v>
      </c>
      <c r="AK59" s="466">
        <v>0</v>
      </c>
      <c r="AL59" s="466">
        <v>0</v>
      </c>
      <c r="AM59" s="466">
        <v>0</v>
      </c>
      <c r="AN59" s="466">
        <v>0</v>
      </c>
      <c r="AO59" s="466">
        <v>0</v>
      </c>
      <c r="AP59" s="436">
        <f t="shared" si="18"/>
        <v>0</v>
      </c>
      <c r="AQ59" s="119"/>
      <c r="AR59" s="466">
        <v>0</v>
      </c>
      <c r="AS59" s="466">
        <v>0</v>
      </c>
      <c r="AT59" s="466">
        <v>0</v>
      </c>
      <c r="AU59" s="466">
        <v>0</v>
      </c>
      <c r="AV59" s="466">
        <v>0</v>
      </c>
      <c r="AW59" s="466">
        <v>0</v>
      </c>
      <c r="AX59" s="68">
        <f t="shared" si="19"/>
        <v>0</v>
      </c>
      <c r="AY59" s="119"/>
      <c r="AZ59" s="466">
        <v>0</v>
      </c>
      <c r="BA59" s="466">
        <v>0</v>
      </c>
      <c r="BB59" s="466">
        <v>0</v>
      </c>
      <c r="BC59" s="466">
        <v>0</v>
      </c>
      <c r="BD59" s="466">
        <v>0</v>
      </c>
      <c r="BE59" s="466">
        <v>0</v>
      </c>
      <c r="BF59" s="466">
        <f t="shared" si="20"/>
        <v>0</v>
      </c>
      <c r="BG59" s="119"/>
      <c r="BH59" s="466">
        <v>0</v>
      </c>
      <c r="BI59" s="466">
        <v>0</v>
      </c>
      <c r="BJ59" s="466">
        <v>0</v>
      </c>
      <c r="BK59" s="466">
        <v>0</v>
      </c>
      <c r="BL59" s="466">
        <v>0</v>
      </c>
      <c r="BM59" s="466">
        <v>0</v>
      </c>
      <c r="BN59" s="436">
        <f t="shared" si="21"/>
        <v>0</v>
      </c>
      <c r="BO59" s="119"/>
      <c r="BP59" s="466">
        <v>0</v>
      </c>
      <c r="BQ59" s="466">
        <v>0</v>
      </c>
      <c r="BR59" s="466">
        <v>0</v>
      </c>
      <c r="BS59" s="466">
        <v>0</v>
      </c>
      <c r="BT59" s="466">
        <v>0</v>
      </c>
      <c r="BU59" s="466">
        <v>0</v>
      </c>
      <c r="BV59" s="436">
        <f t="shared" si="22"/>
        <v>0</v>
      </c>
      <c r="BW59" s="117"/>
      <c r="BX59" s="466">
        <v>0</v>
      </c>
      <c r="BY59" s="466">
        <v>0</v>
      </c>
      <c r="BZ59" s="466">
        <v>0</v>
      </c>
      <c r="CA59" s="466">
        <v>0</v>
      </c>
      <c r="CB59" s="466">
        <v>0</v>
      </c>
      <c r="CC59" s="466">
        <v>0</v>
      </c>
      <c r="CD59" s="436">
        <f t="shared" si="23"/>
        <v>0</v>
      </c>
      <c r="CE59" s="117"/>
      <c r="CF59" s="466">
        <v>0</v>
      </c>
      <c r="CG59" s="466">
        <v>0</v>
      </c>
      <c r="CH59" s="466">
        <v>0</v>
      </c>
      <c r="CI59" s="466">
        <v>0</v>
      </c>
      <c r="CJ59" s="466">
        <v>0</v>
      </c>
      <c r="CK59" s="466">
        <v>0</v>
      </c>
      <c r="CL59" s="117"/>
      <c r="CM59" s="466">
        <v>0</v>
      </c>
      <c r="CN59" s="466">
        <v>0</v>
      </c>
      <c r="CO59" s="466">
        <v>0</v>
      </c>
      <c r="CP59" s="466">
        <v>0</v>
      </c>
      <c r="CQ59" s="466">
        <v>0</v>
      </c>
      <c r="CR59" s="466">
        <v>0</v>
      </c>
      <c r="CS59" s="197"/>
      <c r="CT59" s="272">
        <f t="shared" si="24"/>
        <v>0</v>
      </c>
      <c r="CU59" s="272">
        <f t="shared" si="25"/>
        <v>0</v>
      </c>
      <c r="CV59" s="272">
        <f t="shared" si="26"/>
        <v>0</v>
      </c>
      <c r="CW59" s="272">
        <f t="shared" si="27"/>
        <v>0</v>
      </c>
      <c r="CX59" s="272">
        <f t="shared" si="28"/>
        <v>0</v>
      </c>
      <c r="CY59" s="272">
        <f t="shared" si="29"/>
        <v>0</v>
      </c>
    </row>
    <row r="60" spans="1:103" ht="15" customHeight="1" x14ac:dyDescent="0.25">
      <c r="A60" s="358">
        <v>1100700710</v>
      </c>
      <c r="B60" s="467"/>
      <c r="C60" s="392" t="s">
        <v>299</v>
      </c>
      <c r="D60" s="439"/>
      <c r="E60" s="465">
        <v>0</v>
      </c>
      <c r="F60" s="465">
        <v>0</v>
      </c>
      <c r="G60" s="465">
        <v>0</v>
      </c>
      <c r="H60" s="465">
        <v>0</v>
      </c>
      <c r="I60" s="465">
        <v>0</v>
      </c>
      <c r="J60" s="465">
        <v>0</v>
      </c>
      <c r="K60" s="352"/>
      <c r="L60" s="466">
        <v>0</v>
      </c>
      <c r="M60" s="466">
        <v>0</v>
      </c>
      <c r="N60" s="466">
        <v>0</v>
      </c>
      <c r="O60" s="466">
        <v>0</v>
      </c>
      <c r="P60" s="466">
        <v>0</v>
      </c>
      <c r="Q60" s="466">
        <v>0</v>
      </c>
      <c r="R60" s="436">
        <f t="shared" si="15"/>
        <v>0</v>
      </c>
      <c r="S60" s="119"/>
      <c r="T60" s="466">
        <v>0</v>
      </c>
      <c r="U60" s="466">
        <v>0</v>
      </c>
      <c r="V60" s="466">
        <v>0</v>
      </c>
      <c r="W60" s="466">
        <v>0</v>
      </c>
      <c r="X60" s="466">
        <v>0</v>
      </c>
      <c r="Y60" s="466">
        <v>0</v>
      </c>
      <c r="Z60" s="436">
        <f t="shared" si="16"/>
        <v>0</v>
      </c>
      <c r="AA60" s="119"/>
      <c r="AB60" s="466">
        <v>0</v>
      </c>
      <c r="AC60" s="466">
        <v>0</v>
      </c>
      <c r="AD60" s="466">
        <v>0</v>
      </c>
      <c r="AE60" s="466">
        <v>0</v>
      </c>
      <c r="AF60" s="466">
        <v>0</v>
      </c>
      <c r="AG60" s="466">
        <v>0</v>
      </c>
      <c r="AH60" s="436">
        <f t="shared" si="17"/>
        <v>0</v>
      </c>
      <c r="AI60" s="119"/>
      <c r="AJ60" s="466">
        <v>0</v>
      </c>
      <c r="AK60" s="466">
        <v>0</v>
      </c>
      <c r="AL60" s="466">
        <v>0</v>
      </c>
      <c r="AM60" s="466">
        <v>0</v>
      </c>
      <c r="AN60" s="466">
        <v>0</v>
      </c>
      <c r="AO60" s="466">
        <v>0</v>
      </c>
      <c r="AP60" s="436">
        <f t="shared" si="18"/>
        <v>0</v>
      </c>
      <c r="AQ60" s="119"/>
      <c r="AR60" s="466">
        <v>0</v>
      </c>
      <c r="AS60" s="466">
        <v>0</v>
      </c>
      <c r="AT60" s="466">
        <v>0</v>
      </c>
      <c r="AU60" s="466">
        <v>0</v>
      </c>
      <c r="AV60" s="466">
        <v>0</v>
      </c>
      <c r="AW60" s="466">
        <v>0</v>
      </c>
      <c r="AX60" s="68">
        <f t="shared" si="19"/>
        <v>0</v>
      </c>
      <c r="AY60" s="119"/>
      <c r="AZ60" s="466">
        <v>0</v>
      </c>
      <c r="BA60" s="466">
        <v>0</v>
      </c>
      <c r="BB60" s="466">
        <v>0</v>
      </c>
      <c r="BC60" s="466">
        <v>0</v>
      </c>
      <c r="BD60" s="466">
        <v>0</v>
      </c>
      <c r="BE60" s="466">
        <v>0</v>
      </c>
      <c r="BF60" s="466">
        <f t="shared" si="20"/>
        <v>0</v>
      </c>
      <c r="BG60" s="119"/>
      <c r="BH60" s="466">
        <v>0</v>
      </c>
      <c r="BI60" s="466">
        <v>0</v>
      </c>
      <c r="BJ60" s="466">
        <v>0</v>
      </c>
      <c r="BK60" s="466">
        <v>0</v>
      </c>
      <c r="BL60" s="466">
        <v>0</v>
      </c>
      <c r="BM60" s="466">
        <v>0</v>
      </c>
      <c r="BN60" s="436">
        <f t="shared" si="21"/>
        <v>0</v>
      </c>
      <c r="BO60" s="119"/>
      <c r="BP60" s="466">
        <v>0</v>
      </c>
      <c r="BQ60" s="466">
        <v>0</v>
      </c>
      <c r="BR60" s="466">
        <v>0</v>
      </c>
      <c r="BS60" s="466">
        <v>0</v>
      </c>
      <c r="BT60" s="466">
        <v>0</v>
      </c>
      <c r="BU60" s="466">
        <v>0</v>
      </c>
      <c r="BV60" s="436">
        <f t="shared" si="22"/>
        <v>0</v>
      </c>
      <c r="BW60" s="117"/>
      <c r="BX60" s="466">
        <v>0</v>
      </c>
      <c r="BY60" s="466">
        <v>0</v>
      </c>
      <c r="BZ60" s="466">
        <v>0</v>
      </c>
      <c r="CA60" s="466">
        <v>0</v>
      </c>
      <c r="CB60" s="466">
        <v>0</v>
      </c>
      <c r="CC60" s="466">
        <v>0</v>
      </c>
      <c r="CD60" s="436">
        <f t="shared" si="23"/>
        <v>0</v>
      </c>
      <c r="CE60" s="117"/>
      <c r="CF60" s="466">
        <v>0</v>
      </c>
      <c r="CG60" s="466">
        <v>0</v>
      </c>
      <c r="CH60" s="466">
        <v>0</v>
      </c>
      <c r="CI60" s="466">
        <v>0</v>
      </c>
      <c r="CJ60" s="466">
        <v>0</v>
      </c>
      <c r="CK60" s="466">
        <v>0</v>
      </c>
      <c r="CL60" s="117"/>
      <c r="CM60" s="466">
        <v>0</v>
      </c>
      <c r="CN60" s="466">
        <v>0</v>
      </c>
      <c r="CO60" s="466">
        <v>0</v>
      </c>
      <c r="CP60" s="466">
        <v>0</v>
      </c>
      <c r="CQ60" s="466">
        <v>0</v>
      </c>
      <c r="CR60" s="466">
        <v>0</v>
      </c>
      <c r="CS60" s="197"/>
      <c r="CT60" s="272">
        <f t="shared" si="24"/>
        <v>0</v>
      </c>
      <c r="CU60" s="272">
        <f t="shared" si="25"/>
        <v>0</v>
      </c>
      <c r="CV60" s="272">
        <f t="shared" si="26"/>
        <v>0</v>
      </c>
      <c r="CW60" s="272">
        <f t="shared" si="27"/>
        <v>0</v>
      </c>
      <c r="CX60" s="272">
        <f t="shared" si="28"/>
        <v>0</v>
      </c>
      <c r="CY60" s="272">
        <f t="shared" si="29"/>
        <v>0</v>
      </c>
    </row>
    <row r="61" spans="1:103" ht="15" customHeight="1" x14ac:dyDescent="0.25">
      <c r="A61" s="358">
        <v>1100700720</v>
      </c>
      <c r="B61" s="467"/>
      <c r="C61" s="392"/>
      <c r="D61" s="467" t="s">
        <v>68</v>
      </c>
      <c r="E61" s="465">
        <v>0</v>
      </c>
      <c r="F61" s="465">
        <v>0</v>
      </c>
      <c r="G61" s="465">
        <v>0</v>
      </c>
      <c r="H61" s="465">
        <v>0</v>
      </c>
      <c r="I61" s="465">
        <v>0</v>
      </c>
      <c r="J61" s="465">
        <v>0</v>
      </c>
      <c r="K61" s="352"/>
      <c r="L61" s="466">
        <v>0</v>
      </c>
      <c r="M61" s="466">
        <v>0</v>
      </c>
      <c r="N61" s="466">
        <v>0</v>
      </c>
      <c r="O61" s="466">
        <v>0</v>
      </c>
      <c r="P61" s="466">
        <v>0</v>
      </c>
      <c r="Q61" s="466">
        <v>0</v>
      </c>
      <c r="R61" s="436">
        <f t="shared" si="15"/>
        <v>0</v>
      </c>
      <c r="S61" s="119"/>
      <c r="T61" s="466">
        <v>0</v>
      </c>
      <c r="U61" s="466">
        <v>0</v>
      </c>
      <c r="V61" s="466">
        <v>0</v>
      </c>
      <c r="W61" s="466">
        <v>0</v>
      </c>
      <c r="X61" s="466">
        <v>0</v>
      </c>
      <c r="Y61" s="466">
        <v>0</v>
      </c>
      <c r="Z61" s="436">
        <f t="shared" si="16"/>
        <v>0</v>
      </c>
      <c r="AA61" s="119"/>
      <c r="AB61" s="466">
        <v>0</v>
      </c>
      <c r="AC61" s="466">
        <v>0</v>
      </c>
      <c r="AD61" s="466">
        <v>0</v>
      </c>
      <c r="AE61" s="466">
        <v>0</v>
      </c>
      <c r="AF61" s="466">
        <v>0</v>
      </c>
      <c r="AG61" s="466">
        <v>0</v>
      </c>
      <c r="AH61" s="436">
        <f t="shared" si="17"/>
        <v>0</v>
      </c>
      <c r="AI61" s="119"/>
      <c r="AJ61" s="466">
        <v>0</v>
      </c>
      <c r="AK61" s="466">
        <v>0</v>
      </c>
      <c r="AL61" s="466">
        <v>0</v>
      </c>
      <c r="AM61" s="466">
        <v>0</v>
      </c>
      <c r="AN61" s="466">
        <v>0</v>
      </c>
      <c r="AO61" s="466">
        <v>0</v>
      </c>
      <c r="AP61" s="436">
        <f t="shared" si="18"/>
        <v>0</v>
      </c>
      <c r="AQ61" s="119"/>
      <c r="AR61" s="466">
        <v>0</v>
      </c>
      <c r="AS61" s="466">
        <v>0</v>
      </c>
      <c r="AT61" s="466">
        <v>0</v>
      </c>
      <c r="AU61" s="466">
        <v>0</v>
      </c>
      <c r="AV61" s="466">
        <v>0</v>
      </c>
      <c r="AW61" s="466">
        <v>0</v>
      </c>
      <c r="AX61" s="68">
        <f t="shared" si="19"/>
        <v>0</v>
      </c>
      <c r="AY61" s="119"/>
      <c r="AZ61" s="466">
        <v>0</v>
      </c>
      <c r="BA61" s="466">
        <v>0</v>
      </c>
      <c r="BB61" s="466">
        <v>0</v>
      </c>
      <c r="BC61" s="466">
        <v>0</v>
      </c>
      <c r="BD61" s="466">
        <v>0</v>
      </c>
      <c r="BE61" s="466">
        <v>0</v>
      </c>
      <c r="BF61" s="466">
        <f t="shared" si="20"/>
        <v>0</v>
      </c>
      <c r="BG61" s="119"/>
      <c r="BH61" s="466">
        <v>0</v>
      </c>
      <c r="BI61" s="466">
        <v>0</v>
      </c>
      <c r="BJ61" s="466">
        <v>0</v>
      </c>
      <c r="BK61" s="466">
        <v>0</v>
      </c>
      <c r="BL61" s="466">
        <v>0</v>
      </c>
      <c r="BM61" s="466">
        <v>0</v>
      </c>
      <c r="BN61" s="436">
        <f t="shared" si="21"/>
        <v>0</v>
      </c>
      <c r="BO61" s="119"/>
      <c r="BP61" s="466">
        <v>0</v>
      </c>
      <c r="BQ61" s="466">
        <v>0</v>
      </c>
      <c r="BR61" s="466">
        <v>0</v>
      </c>
      <c r="BS61" s="466">
        <v>0</v>
      </c>
      <c r="BT61" s="466">
        <v>0</v>
      </c>
      <c r="BU61" s="466">
        <v>0</v>
      </c>
      <c r="BV61" s="436">
        <f t="shared" si="22"/>
        <v>0</v>
      </c>
      <c r="BW61" s="117"/>
      <c r="BX61" s="466">
        <v>0</v>
      </c>
      <c r="BY61" s="466">
        <v>0</v>
      </c>
      <c r="BZ61" s="466">
        <v>0</v>
      </c>
      <c r="CA61" s="466">
        <v>0</v>
      </c>
      <c r="CB61" s="466">
        <v>0</v>
      </c>
      <c r="CC61" s="466">
        <v>0</v>
      </c>
      <c r="CD61" s="436">
        <f t="shared" si="23"/>
        <v>0</v>
      </c>
      <c r="CE61" s="117"/>
      <c r="CF61" s="466">
        <v>0</v>
      </c>
      <c r="CG61" s="466">
        <v>0</v>
      </c>
      <c r="CH61" s="466">
        <v>0</v>
      </c>
      <c r="CI61" s="466">
        <v>0</v>
      </c>
      <c r="CJ61" s="466">
        <v>0</v>
      </c>
      <c r="CK61" s="466">
        <v>0</v>
      </c>
      <c r="CL61" s="117"/>
      <c r="CM61" s="466">
        <v>0</v>
      </c>
      <c r="CN61" s="466">
        <v>0</v>
      </c>
      <c r="CO61" s="466">
        <v>0</v>
      </c>
      <c r="CP61" s="466">
        <v>0</v>
      </c>
      <c r="CQ61" s="466">
        <v>0</v>
      </c>
      <c r="CR61" s="466">
        <v>0</v>
      </c>
      <c r="CS61" s="197"/>
      <c r="CT61" s="272">
        <f t="shared" si="24"/>
        <v>0</v>
      </c>
      <c r="CU61" s="272">
        <f t="shared" si="25"/>
        <v>0</v>
      </c>
      <c r="CV61" s="272">
        <f t="shared" si="26"/>
        <v>0</v>
      </c>
      <c r="CW61" s="272">
        <f t="shared" si="27"/>
        <v>0</v>
      </c>
      <c r="CX61" s="272">
        <f t="shared" si="28"/>
        <v>0</v>
      </c>
      <c r="CY61" s="272">
        <f t="shared" si="29"/>
        <v>0</v>
      </c>
    </row>
    <row r="62" spans="1:103" ht="15" customHeight="1" x14ac:dyDescent="0.25">
      <c r="A62" s="358">
        <v>1100700730</v>
      </c>
      <c r="B62" s="467"/>
      <c r="C62" s="392"/>
      <c r="D62" s="467" t="s">
        <v>67</v>
      </c>
      <c r="E62" s="465">
        <v>0</v>
      </c>
      <c r="F62" s="465">
        <v>0</v>
      </c>
      <c r="G62" s="465">
        <v>0</v>
      </c>
      <c r="H62" s="465">
        <v>0</v>
      </c>
      <c r="I62" s="465">
        <v>0</v>
      </c>
      <c r="J62" s="465">
        <v>0</v>
      </c>
      <c r="K62" s="352"/>
      <c r="L62" s="466">
        <v>0</v>
      </c>
      <c r="M62" s="466">
        <v>0</v>
      </c>
      <c r="N62" s="466">
        <v>0</v>
      </c>
      <c r="O62" s="466">
        <v>0</v>
      </c>
      <c r="P62" s="466">
        <v>0</v>
      </c>
      <c r="Q62" s="466">
        <v>0</v>
      </c>
      <c r="R62" s="436">
        <f t="shared" si="15"/>
        <v>0</v>
      </c>
      <c r="S62" s="119"/>
      <c r="T62" s="466">
        <v>0</v>
      </c>
      <c r="U62" s="466">
        <v>0</v>
      </c>
      <c r="V62" s="466">
        <v>0</v>
      </c>
      <c r="W62" s="466">
        <v>0</v>
      </c>
      <c r="X62" s="466">
        <v>0</v>
      </c>
      <c r="Y62" s="466">
        <v>0</v>
      </c>
      <c r="Z62" s="436">
        <f t="shared" si="16"/>
        <v>0</v>
      </c>
      <c r="AA62" s="119"/>
      <c r="AB62" s="466">
        <v>0</v>
      </c>
      <c r="AC62" s="466">
        <v>0</v>
      </c>
      <c r="AD62" s="466">
        <v>0</v>
      </c>
      <c r="AE62" s="466">
        <v>0</v>
      </c>
      <c r="AF62" s="466">
        <v>0</v>
      </c>
      <c r="AG62" s="466">
        <v>0</v>
      </c>
      <c r="AH62" s="436">
        <f t="shared" si="17"/>
        <v>0</v>
      </c>
      <c r="AI62" s="119"/>
      <c r="AJ62" s="466">
        <v>0</v>
      </c>
      <c r="AK62" s="466">
        <v>0</v>
      </c>
      <c r="AL62" s="466">
        <v>0</v>
      </c>
      <c r="AM62" s="466">
        <v>0</v>
      </c>
      <c r="AN62" s="466">
        <v>0</v>
      </c>
      <c r="AO62" s="466">
        <v>0</v>
      </c>
      <c r="AP62" s="436">
        <f t="shared" si="18"/>
        <v>0</v>
      </c>
      <c r="AQ62" s="119"/>
      <c r="AR62" s="466">
        <v>0</v>
      </c>
      <c r="AS62" s="466">
        <v>0</v>
      </c>
      <c r="AT62" s="466">
        <v>0</v>
      </c>
      <c r="AU62" s="466">
        <v>0</v>
      </c>
      <c r="AV62" s="466">
        <v>0</v>
      </c>
      <c r="AW62" s="466">
        <v>0</v>
      </c>
      <c r="AX62" s="68">
        <f t="shared" si="19"/>
        <v>0</v>
      </c>
      <c r="AY62" s="119"/>
      <c r="AZ62" s="466">
        <v>0</v>
      </c>
      <c r="BA62" s="466">
        <v>0</v>
      </c>
      <c r="BB62" s="466">
        <v>0</v>
      </c>
      <c r="BC62" s="466">
        <v>0</v>
      </c>
      <c r="BD62" s="466">
        <v>0</v>
      </c>
      <c r="BE62" s="466">
        <v>0</v>
      </c>
      <c r="BF62" s="466">
        <f t="shared" si="20"/>
        <v>0</v>
      </c>
      <c r="BG62" s="119"/>
      <c r="BH62" s="466">
        <v>0</v>
      </c>
      <c r="BI62" s="466">
        <v>0</v>
      </c>
      <c r="BJ62" s="466">
        <v>0</v>
      </c>
      <c r="BK62" s="466">
        <v>0</v>
      </c>
      <c r="BL62" s="466">
        <v>0</v>
      </c>
      <c r="BM62" s="466">
        <v>0</v>
      </c>
      <c r="BN62" s="436">
        <f t="shared" si="21"/>
        <v>0</v>
      </c>
      <c r="BO62" s="119"/>
      <c r="BP62" s="466">
        <v>0</v>
      </c>
      <c r="BQ62" s="466">
        <v>0</v>
      </c>
      <c r="BR62" s="466">
        <v>0</v>
      </c>
      <c r="BS62" s="466">
        <v>0</v>
      </c>
      <c r="BT62" s="466">
        <v>0</v>
      </c>
      <c r="BU62" s="466">
        <v>0</v>
      </c>
      <c r="BV62" s="436">
        <f t="shared" si="22"/>
        <v>0</v>
      </c>
      <c r="BW62" s="117"/>
      <c r="BX62" s="466">
        <v>0</v>
      </c>
      <c r="BY62" s="466">
        <v>0</v>
      </c>
      <c r="BZ62" s="466">
        <v>0</v>
      </c>
      <c r="CA62" s="466">
        <v>0</v>
      </c>
      <c r="CB62" s="466">
        <v>0</v>
      </c>
      <c r="CC62" s="466">
        <v>0</v>
      </c>
      <c r="CD62" s="436">
        <f t="shared" si="23"/>
        <v>0</v>
      </c>
      <c r="CE62" s="117"/>
      <c r="CF62" s="466">
        <v>0</v>
      </c>
      <c r="CG62" s="466">
        <v>0</v>
      </c>
      <c r="CH62" s="466">
        <v>0</v>
      </c>
      <c r="CI62" s="466">
        <v>0</v>
      </c>
      <c r="CJ62" s="466">
        <v>0</v>
      </c>
      <c r="CK62" s="466">
        <v>0</v>
      </c>
      <c r="CL62" s="117"/>
      <c r="CM62" s="466">
        <v>0</v>
      </c>
      <c r="CN62" s="466">
        <v>0</v>
      </c>
      <c r="CO62" s="466">
        <v>0</v>
      </c>
      <c r="CP62" s="466">
        <v>0</v>
      </c>
      <c r="CQ62" s="466">
        <v>0</v>
      </c>
      <c r="CR62" s="466">
        <v>0</v>
      </c>
      <c r="CS62" s="197"/>
      <c r="CT62" s="272">
        <f t="shared" si="24"/>
        <v>0</v>
      </c>
      <c r="CU62" s="272">
        <f t="shared" si="25"/>
        <v>0</v>
      </c>
      <c r="CV62" s="272">
        <f t="shared" si="26"/>
        <v>0</v>
      </c>
      <c r="CW62" s="272">
        <f t="shared" si="27"/>
        <v>0</v>
      </c>
      <c r="CX62" s="272">
        <f t="shared" si="28"/>
        <v>0</v>
      </c>
      <c r="CY62" s="272">
        <f t="shared" si="29"/>
        <v>0</v>
      </c>
    </row>
    <row r="63" spans="1:103" ht="15" customHeight="1" x14ac:dyDescent="0.25">
      <c r="A63" s="358">
        <v>1100700790</v>
      </c>
      <c r="B63" s="467"/>
      <c r="C63" s="392" t="s">
        <v>298</v>
      </c>
      <c r="D63" s="439"/>
      <c r="E63" s="465">
        <v>0</v>
      </c>
      <c r="F63" s="465">
        <v>0</v>
      </c>
      <c r="G63" s="465">
        <v>0</v>
      </c>
      <c r="H63" s="465">
        <v>0</v>
      </c>
      <c r="I63" s="465">
        <v>0</v>
      </c>
      <c r="J63" s="465">
        <v>0</v>
      </c>
      <c r="K63" s="352"/>
      <c r="L63" s="466">
        <v>0</v>
      </c>
      <c r="M63" s="466">
        <v>0</v>
      </c>
      <c r="N63" s="466">
        <v>0</v>
      </c>
      <c r="O63" s="466">
        <v>0</v>
      </c>
      <c r="P63" s="466">
        <v>0</v>
      </c>
      <c r="Q63" s="466">
        <v>0</v>
      </c>
      <c r="R63" s="436">
        <f t="shared" si="15"/>
        <v>0</v>
      </c>
      <c r="S63" s="119"/>
      <c r="T63" s="466">
        <v>0</v>
      </c>
      <c r="U63" s="466">
        <v>0</v>
      </c>
      <c r="V63" s="466">
        <v>0</v>
      </c>
      <c r="W63" s="466">
        <v>0</v>
      </c>
      <c r="X63" s="466">
        <v>0</v>
      </c>
      <c r="Y63" s="466">
        <v>0</v>
      </c>
      <c r="Z63" s="436">
        <f t="shared" si="16"/>
        <v>0</v>
      </c>
      <c r="AA63" s="119"/>
      <c r="AB63" s="466">
        <v>0</v>
      </c>
      <c r="AC63" s="466">
        <v>0</v>
      </c>
      <c r="AD63" s="466">
        <v>0</v>
      </c>
      <c r="AE63" s="466">
        <v>0</v>
      </c>
      <c r="AF63" s="466">
        <v>0</v>
      </c>
      <c r="AG63" s="466">
        <v>0</v>
      </c>
      <c r="AH63" s="436">
        <f t="shared" si="17"/>
        <v>0</v>
      </c>
      <c r="AI63" s="119"/>
      <c r="AJ63" s="466">
        <v>0</v>
      </c>
      <c r="AK63" s="466">
        <v>0</v>
      </c>
      <c r="AL63" s="466">
        <v>0</v>
      </c>
      <c r="AM63" s="466">
        <v>0</v>
      </c>
      <c r="AN63" s="466">
        <v>0</v>
      </c>
      <c r="AO63" s="466">
        <v>0</v>
      </c>
      <c r="AP63" s="436">
        <f t="shared" si="18"/>
        <v>0</v>
      </c>
      <c r="AQ63" s="119"/>
      <c r="AR63" s="466">
        <v>0</v>
      </c>
      <c r="AS63" s="466">
        <v>0</v>
      </c>
      <c r="AT63" s="466">
        <v>0</v>
      </c>
      <c r="AU63" s="466">
        <v>0</v>
      </c>
      <c r="AV63" s="466">
        <v>0</v>
      </c>
      <c r="AW63" s="466">
        <v>0</v>
      </c>
      <c r="AX63" s="68">
        <f t="shared" si="19"/>
        <v>0</v>
      </c>
      <c r="AY63" s="119"/>
      <c r="AZ63" s="466">
        <v>0</v>
      </c>
      <c r="BA63" s="466">
        <v>0</v>
      </c>
      <c r="BB63" s="466">
        <v>0</v>
      </c>
      <c r="BC63" s="466">
        <v>0</v>
      </c>
      <c r="BD63" s="466">
        <v>0</v>
      </c>
      <c r="BE63" s="466">
        <v>0</v>
      </c>
      <c r="BF63" s="466">
        <f t="shared" si="20"/>
        <v>0</v>
      </c>
      <c r="BG63" s="119"/>
      <c r="BH63" s="466">
        <v>0</v>
      </c>
      <c r="BI63" s="466">
        <v>0</v>
      </c>
      <c r="BJ63" s="466">
        <v>0</v>
      </c>
      <c r="BK63" s="466">
        <v>0</v>
      </c>
      <c r="BL63" s="466">
        <v>0</v>
      </c>
      <c r="BM63" s="466">
        <v>0</v>
      </c>
      <c r="BN63" s="436">
        <f t="shared" si="21"/>
        <v>0</v>
      </c>
      <c r="BO63" s="119"/>
      <c r="BP63" s="466">
        <v>0</v>
      </c>
      <c r="BQ63" s="466">
        <v>0</v>
      </c>
      <c r="BR63" s="466">
        <v>0</v>
      </c>
      <c r="BS63" s="466">
        <v>0</v>
      </c>
      <c r="BT63" s="466">
        <v>0</v>
      </c>
      <c r="BU63" s="466">
        <v>0</v>
      </c>
      <c r="BV63" s="436">
        <f t="shared" si="22"/>
        <v>0</v>
      </c>
      <c r="BW63" s="117"/>
      <c r="BX63" s="466">
        <v>0</v>
      </c>
      <c r="BY63" s="466">
        <v>0</v>
      </c>
      <c r="BZ63" s="466">
        <v>0</v>
      </c>
      <c r="CA63" s="466">
        <v>0</v>
      </c>
      <c r="CB63" s="466">
        <v>0</v>
      </c>
      <c r="CC63" s="466">
        <v>0</v>
      </c>
      <c r="CD63" s="436">
        <f t="shared" si="23"/>
        <v>0</v>
      </c>
      <c r="CE63" s="117"/>
      <c r="CF63" s="466">
        <v>0</v>
      </c>
      <c r="CG63" s="466">
        <v>0</v>
      </c>
      <c r="CH63" s="466">
        <v>0</v>
      </c>
      <c r="CI63" s="466">
        <v>0</v>
      </c>
      <c r="CJ63" s="466">
        <v>0</v>
      </c>
      <c r="CK63" s="466">
        <v>0</v>
      </c>
      <c r="CL63" s="117"/>
      <c r="CM63" s="466">
        <v>0</v>
      </c>
      <c r="CN63" s="466">
        <v>0</v>
      </c>
      <c r="CO63" s="466">
        <v>0</v>
      </c>
      <c r="CP63" s="466">
        <v>0</v>
      </c>
      <c r="CQ63" s="466">
        <v>0</v>
      </c>
      <c r="CR63" s="466">
        <v>0</v>
      </c>
      <c r="CS63" s="197"/>
      <c r="CT63" s="272">
        <f t="shared" si="24"/>
        <v>0</v>
      </c>
      <c r="CU63" s="272">
        <f t="shared" si="25"/>
        <v>0</v>
      </c>
      <c r="CV63" s="272">
        <f t="shared" si="26"/>
        <v>0</v>
      </c>
      <c r="CW63" s="272">
        <f t="shared" si="27"/>
        <v>0</v>
      </c>
      <c r="CX63" s="272">
        <f t="shared" si="28"/>
        <v>0</v>
      </c>
      <c r="CY63" s="272">
        <f t="shared" si="29"/>
        <v>0</v>
      </c>
    </row>
    <row r="64" spans="1:103" s="407" customFormat="1" ht="15" customHeight="1" x14ac:dyDescent="0.25">
      <c r="A64" s="355">
        <v>1100790000</v>
      </c>
      <c r="B64" s="439"/>
      <c r="C64" s="353" t="s">
        <v>65</v>
      </c>
      <c r="D64" s="353"/>
      <c r="E64" s="465">
        <v>0</v>
      </c>
      <c r="F64" s="465">
        <v>0</v>
      </c>
      <c r="G64" s="465">
        <v>0</v>
      </c>
      <c r="H64" s="465">
        <v>0</v>
      </c>
      <c r="I64" s="465">
        <v>0</v>
      </c>
      <c r="J64" s="465">
        <v>0</v>
      </c>
      <c r="K64" s="352"/>
      <c r="L64" s="466">
        <v>0</v>
      </c>
      <c r="M64" s="466">
        <v>0</v>
      </c>
      <c r="N64" s="466">
        <v>0</v>
      </c>
      <c r="O64" s="466">
        <v>0</v>
      </c>
      <c r="P64" s="466">
        <v>0</v>
      </c>
      <c r="Q64" s="466">
        <v>0</v>
      </c>
      <c r="R64" s="436">
        <f t="shared" si="15"/>
        <v>0</v>
      </c>
      <c r="S64" s="119"/>
      <c r="T64" s="466">
        <v>0</v>
      </c>
      <c r="U64" s="466">
        <v>0</v>
      </c>
      <c r="V64" s="466">
        <v>0</v>
      </c>
      <c r="W64" s="466">
        <v>0</v>
      </c>
      <c r="X64" s="466">
        <v>0</v>
      </c>
      <c r="Y64" s="466">
        <v>0</v>
      </c>
      <c r="Z64" s="436">
        <f t="shared" si="16"/>
        <v>0</v>
      </c>
      <c r="AA64" s="119"/>
      <c r="AB64" s="466">
        <v>0</v>
      </c>
      <c r="AC64" s="466">
        <v>0</v>
      </c>
      <c r="AD64" s="466">
        <v>0</v>
      </c>
      <c r="AE64" s="466">
        <v>0</v>
      </c>
      <c r="AF64" s="466">
        <v>0</v>
      </c>
      <c r="AG64" s="466">
        <v>0</v>
      </c>
      <c r="AH64" s="436">
        <f t="shared" si="17"/>
        <v>0</v>
      </c>
      <c r="AI64" s="119"/>
      <c r="AJ64" s="466">
        <v>0</v>
      </c>
      <c r="AK64" s="466">
        <v>0</v>
      </c>
      <c r="AL64" s="466">
        <v>0</v>
      </c>
      <c r="AM64" s="466">
        <v>0</v>
      </c>
      <c r="AN64" s="466">
        <v>0</v>
      </c>
      <c r="AO64" s="466">
        <v>0</v>
      </c>
      <c r="AP64" s="436">
        <f t="shared" si="18"/>
        <v>0</v>
      </c>
      <c r="AQ64" s="119"/>
      <c r="AR64" s="466">
        <v>0</v>
      </c>
      <c r="AS64" s="466">
        <v>0</v>
      </c>
      <c r="AT64" s="466">
        <v>0</v>
      </c>
      <c r="AU64" s="466">
        <v>0</v>
      </c>
      <c r="AV64" s="466">
        <v>0</v>
      </c>
      <c r="AW64" s="466">
        <v>0</v>
      </c>
      <c r="AX64" s="68">
        <f t="shared" si="19"/>
        <v>0</v>
      </c>
      <c r="AY64" s="119"/>
      <c r="AZ64" s="466">
        <v>0</v>
      </c>
      <c r="BA64" s="466">
        <v>0</v>
      </c>
      <c r="BB64" s="466">
        <v>0</v>
      </c>
      <c r="BC64" s="466">
        <v>0</v>
      </c>
      <c r="BD64" s="466">
        <v>0</v>
      </c>
      <c r="BE64" s="466">
        <v>0</v>
      </c>
      <c r="BF64" s="466">
        <f t="shared" si="20"/>
        <v>0</v>
      </c>
      <c r="BG64" s="119"/>
      <c r="BH64" s="466">
        <v>0</v>
      </c>
      <c r="BI64" s="466">
        <v>0</v>
      </c>
      <c r="BJ64" s="466">
        <v>0</v>
      </c>
      <c r="BK64" s="466">
        <v>0</v>
      </c>
      <c r="BL64" s="466">
        <v>0</v>
      </c>
      <c r="BM64" s="466">
        <v>0</v>
      </c>
      <c r="BN64" s="436">
        <f t="shared" si="21"/>
        <v>0</v>
      </c>
      <c r="BO64" s="119"/>
      <c r="BP64" s="466">
        <v>0</v>
      </c>
      <c r="BQ64" s="466">
        <v>0</v>
      </c>
      <c r="BR64" s="466">
        <v>0</v>
      </c>
      <c r="BS64" s="466">
        <v>0</v>
      </c>
      <c r="BT64" s="466">
        <v>0</v>
      </c>
      <c r="BU64" s="466">
        <v>0</v>
      </c>
      <c r="BV64" s="436">
        <f t="shared" si="22"/>
        <v>0</v>
      </c>
      <c r="BW64" s="117"/>
      <c r="BX64" s="466">
        <v>0</v>
      </c>
      <c r="BY64" s="466">
        <v>0</v>
      </c>
      <c r="BZ64" s="466">
        <v>0</v>
      </c>
      <c r="CA64" s="466">
        <v>0</v>
      </c>
      <c r="CB64" s="466">
        <v>0</v>
      </c>
      <c r="CC64" s="466">
        <v>0</v>
      </c>
      <c r="CD64" s="436">
        <f t="shared" si="23"/>
        <v>0</v>
      </c>
      <c r="CE64" s="117"/>
      <c r="CF64" s="466">
        <v>0</v>
      </c>
      <c r="CG64" s="466">
        <v>0</v>
      </c>
      <c r="CH64" s="466">
        <v>0</v>
      </c>
      <c r="CI64" s="466">
        <v>0</v>
      </c>
      <c r="CJ64" s="466">
        <v>0</v>
      </c>
      <c r="CK64" s="466">
        <v>0</v>
      </c>
      <c r="CL64" s="117"/>
      <c r="CM64" s="466">
        <v>0</v>
      </c>
      <c r="CN64" s="466">
        <v>0</v>
      </c>
      <c r="CO64" s="466">
        <v>0</v>
      </c>
      <c r="CP64" s="466">
        <v>0</v>
      </c>
      <c r="CQ64" s="466">
        <v>0</v>
      </c>
      <c r="CR64" s="466">
        <v>0</v>
      </c>
      <c r="CS64" s="197"/>
      <c r="CT64" s="272">
        <f t="shared" si="24"/>
        <v>0</v>
      </c>
      <c r="CU64" s="272">
        <f t="shared" si="25"/>
        <v>0</v>
      </c>
      <c r="CV64" s="272">
        <f t="shared" si="26"/>
        <v>0</v>
      </c>
      <c r="CW64" s="272">
        <f t="shared" si="27"/>
        <v>0</v>
      </c>
      <c r="CX64" s="272">
        <f t="shared" si="28"/>
        <v>0</v>
      </c>
      <c r="CY64" s="272">
        <f t="shared" si="29"/>
        <v>0</v>
      </c>
    </row>
    <row r="65" spans="1:104" s="407" customFormat="1" ht="15" customHeight="1" x14ac:dyDescent="0.25">
      <c r="A65" s="347">
        <v>1100800000</v>
      </c>
      <c r="B65" s="377" t="s">
        <v>297</v>
      </c>
      <c r="C65" s="472"/>
      <c r="D65" s="345"/>
      <c r="E65" s="203">
        <v>0</v>
      </c>
      <c r="F65" s="203">
        <v>0</v>
      </c>
      <c r="G65" s="167">
        <v>0</v>
      </c>
      <c r="H65" s="167">
        <v>0</v>
      </c>
      <c r="I65" s="167">
        <v>0</v>
      </c>
      <c r="J65" s="167">
        <v>0</v>
      </c>
      <c r="K65" s="352"/>
      <c r="L65" s="499">
        <v>0</v>
      </c>
      <c r="M65" s="499">
        <v>0</v>
      </c>
      <c r="N65" s="165">
        <v>0</v>
      </c>
      <c r="O65" s="165">
        <v>0</v>
      </c>
      <c r="P65" s="165">
        <v>0</v>
      </c>
      <c r="Q65" s="165">
        <v>0</v>
      </c>
      <c r="R65" s="165">
        <f t="shared" si="15"/>
        <v>0</v>
      </c>
      <c r="S65" s="119"/>
      <c r="T65" s="499">
        <v>0</v>
      </c>
      <c r="U65" s="499">
        <v>0</v>
      </c>
      <c r="V65" s="165">
        <v>0</v>
      </c>
      <c r="W65" s="165">
        <v>0</v>
      </c>
      <c r="X65" s="165">
        <v>0</v>
      </c>
      <c r="Y65" s="165">
        <v>0</v>
      </c>
      <c r="Z65" s="165">
        <f t="shared" si="16"/>
        <v>0</v>
      </c>
      <c r="AA65" s="119"/>
      <c r="AB65" s="499">
        <v>0</v>
      </c>
      <c r="AC65" s="499">
        <v>0</v>
      </c>
      <c r="AD65" s="165">
        <v>0</v>
      </c>
      <c r="AE65" s="165">
        <v>0</v>
      </c>
      <c r="AF65" s="165">
        <v>0</v>
      </c>
      <c r="AG65" s="165">
        <v>0</v>
      </c>
      <c r="AH65" s="165">
        <f t="shared" si="17"/>
        <v>0</v>
      </c>
      <c r="AI65" s="119"/>
      <c r="AJ65" s="499">
        <v>0</v>
      </c>
      <c r="AK65" s="499">
        <v>0</v>
      </c>
      <c r="AL65" s="165">
        <v>0</v>
      </c>
      <c r="AM65" s="165">
        <v>0</v>
      </c>
      <c r="AN65" s="165">
        <v>0</v>
      </c>
      <c r="AO65" s="165">
        <v>0</v>
      </c>
      <c r="AP65" s="165">
        <f t="shared" si="18"/>
        <v>0</v>
      </c>
      <c r="AQ65" s="119"/>
      <c r="AR65" s="499">
        <v>0</v>
      </c>
      <c r="AS65" s="499">
        <v>0</v>
      </c>
      <c r="AT65" s="165">
        <v>0</v>
      </c>
      <c r="AU65" s="165">
        <v>0</v>
      </c>
      <c r="AV65" s="165">
        <v>0</v>
      </c>
      <c r="AW65" s="165">
        <v>0</v>
      </c>
      <c r="AX65" s="165">
        <f t="shared" si="19"/>
        <v>0</v>
      </c>
      <c r="AY65" s="119"/>
      <c r="AZ65" s="499">
        <v>0</v>
      </c>
      <c r="BA65" s="499">
        <v>0</v>
      </c>
      <c r="BB65" s="165">
        <v>0</v>
      </c>
      <c r="BC65" s="165">
        <v>0</v>
      </c>
      <c r="BD65" s="165">
        <v>0</v>
      </c>
      <c r="BE65" s="499">
        <v>0</v>
      </c>
      <c r="BF65" s="499">
        <f t="shared" si="20"/>
        <v>0</v>
      </c>
      <c r="BG65" s="119"/>
      <c r="BH65" s="499">
        <v>0</v>
      </c>
      <c r="BI65" s="499">
        <v>0</v>
      </c>
      <c r="BJ65" s="165">
        <v>0</v>
      </c>
      <c r="BK65" s="165">
        <v>0</v>
      </c>
      <c r="BL65" s="499">
        <v>0</v>
      </c>
      <c r="BM65" s="165">
        <v>0</v>
      </c>
      <c r="BN65" s="165">
        <f t="shared" si="21"/>
        <v>0</v>
      </c>
      <c r="BO65" s="119"/>
      <c r="BP65" s="499">
        <v>0</v>
      </c>
      <c r="BQ65" s="499">
        <v>0</v>
      </c>
      <c r="BR65" s="165">
        <v>0</v>
      </c>
      <c r="BS65" s="165">
        <v>0</v>
      </c>
      <c r="BT65" s="165">
        <v>0</v>
      </c>
      <c r="BU65" s="165">
        <v>0</v>
      </c>
      <c r="BV65" s="165">
        <f t="shared" si="22"/>
        <v>0</v>
      </c>
      <c r="BW65" s="117"/>
      <c r="BX65" s="499">
        <v>0</v>
      </c>
      <c r="BY65" s="499">
        <v>0</v>
      </c>
      <c r="BZ65" s="165">
        <v>0</v>
      </c>
      <c r="CA65" s="165">
        <v>0</v>
      </c>
      <c r="CB65" s="165">
        <v>0</v>
      </c>
      <c r="CC65" s="165">
        <v>0</v>
      </c>
      <c r="CD65" s="165">
        <f t="shared" si="23"/>
        <v>0</v>
      </c>
      <c r="CE65" s="117"/>
      <c r="CF65" s="499">
        <v>0</v>
      </c>
      <c r="CG65" s="499">
        <v>0</v>
      </c>
      <c r="CH65" s="165">
        <v>0</v>
      </c>
      <c r="CI65" s="165">
        <v>0</v>
      </c>
      <c r="CJ65" s="165">
        <v>0</v>
      </c>
      <c r="CK65" s="165">
        <v>0</v>
      </c>
      <c r="CL65" s="117"/>
      <c r="CM65" s="499">
        <v>0</v>
      </c>
      <c r="CN65" s="499">
        <v>0</v>
      </c>
      <c r="CO65" s="165">
        <v>0</v>
      </c>
      <c r="CP65" s="165">
        <v>0</v>
      </c>
      <c r="CQ65" s="165">
        <v>0</v>
      </c>
      <c r="CR65" s="165">
        <v>0</v>
      </c>
      <c r="CS65" s="197"/>
      <c r="CT65" s="60">
        <f t="shared" si="24"/>
        <v>0</v>
      </c>
      <c r="CU65" s="60">
        <f t="shared" si="25"/>
        <v>0</v>
      </c>
      <c r="CV65" s="60">
        <f t="shared" si="26"/>
        <v>0</v>
      </c>
      <c r="CW65" s="60">
        <f t="shared" si="27"/>
        <v>0</v>
      </c>
      <c r="CX65" s="60">
        <f t="shared" si="28"/>
        <v>0</v>
      </c>
      <c r="CY65" s="60">
        <f t="shared" si="29"/>
        <v>0</v>
      </c>
    </row>
    <row r="66" spans="1:104" ht="15" customHeight="1" x14ac:dyDescent="0.25">
      <c r="A66" s="358">
        <v>1100800100</v>
      </c>
      <c r="B66" s="439"/>
      <c r="C66" s="467" t="s">
        <v>296</v>
      </c>
      <c r="D66" s="392"/>
      <c r="E66" s="465">
        <v>0</v>
      </c>
      <c r="F66" s="465">
        <v>0</v>
      </c>
      <c r="G66" s="465">
        <v>0</v>
      </c>
      <c r="H66" s="465">
        <v>0</v>
      </c>
      <c r="I66" s="465">
        <v>0</v>
      </c>
      <c r="J66" s="465">
        <v>0</v>
      </c>
      <c r="K66" s="352"/>
      <c r="L66" s="466">
        <v>0</v>
      </c>
      <c r="M66" s="466">
        <v>0</v>
      </c>
      <c r="N66" s="466">
        <v>0</v>
      </c>
      <c r="O66" s="466">
        <v>0</v>
      </c>
      <c r="P66" s="466">
        <v>0</v>
      </c>
      <c r="Q66" s="466">
        <v>0</v>
      </c>
      <c r="R66" s="436">
        <f t="shared" si="15"/>
        <v>0</v>
      </c>
      <c r="S66" s="119"/>
      <c r="T66" s="466">
        <v>0</v>
      </c>
      <c r="U66" s="466">
        <v>0</v>
      </c>
      <c r="V66" s="466">
        <v>0</v>
      </c>
      <c r="W66" s="466">
        <v>0</v>
      </c>
      <c r="X66" s="466">
        <v>0</v>
      </c>
      <c r="Y66" s="466">
        <v>0</v>
      </c>
      <c r="Z66" s="436">
        <f t="shared" si="16"/>
        <v>0</v>
      </c>
      <c r="AA66" s="119"/>
      <c r="AB66" s="466">
        <v>0</v>
      </c>
      <c r="AC66" s="466">
        <v>0</v>
      </c>
      <c r="AD66" s="466">
        <v>0</v>
      </c>
      <c r="AE66" s="466">
        <v>0</v>
      </c>
      <c r="AF66" s="466">
        <v>0</v>
      </c>
      <c r="AG66" s="466">
        <v>0</v>
      </c>
      <c r="AH66" s="436">
        <f t="shared" si="17"/>
        <v>0</v>
      </c>
      <c r="AI66" s="119"/>
      <c r="AJ66" s="466">
        <v>0</v>
      </c>
      <c r="AK66" s="466">
        <v>0</v>
      </c>
      <c r="AL66" s="466">
        <v>0</v>
      </c>
      <c r="AM66" s="466">
        <v>0</v>
      </c>
      <c r="AN66" s="466">
        <v>0</v>
      </c>
      <c r="AO66" s="466">
        <v>0</v>
      </c>
      <c r="AP66" s="436">
        <f t="shared" si="18"/>
        <v>0</v>
      </c>
      <c r="AQ66" s="119"/>
      <c r="AR66" s="466">
        <v>0</v>
      </c>
      <c r="AS66" s="466">
        <v>0</v>
      </c>
      <c r="AT66" s="466">
        <v>0</v>
      </c>
      <c r="AU66" s="466">
        <v>0</v>
      </c>
      <c r="AV66" s="466">
        <v>0</v>
      </c>
      <c r="AW66" s="466">
        <v>0</v>
      </c>
      <c r="AX66" s="68">
        <f t="shared" si="19"/>
        <v>0</v>
      </c>
      <c r="AY66" s="119"/>
      <c r="AZ66" s="466">
        <v>0</v>
      </c>
      <c r="BA66" s="466">
        <v>0</v>
      </c>
      <c r="BB66" s="466">
        <v>0</v>
      </c>
      <c r="BC66" s="466">
        <v>0</v>
      </c>
      <c r="BD66" s="466">
        <v>0</v>
      </c>
      <c r="BE66" s="466">
        <v>0</v>
      </c>
      <c r="BF66" s="466">
        <f t="shared" si="20"/>
        <v>0</v>
      </c>
      <c r="BG66" s="119"/>
      <c r="BH66" s="466">
        <v>0</v>
      </c>
      <c r="BI66" s="466">
        <v>0</v>
      </c>
      <c r="BJ66" s="466">
        <v>0</v>
      </c>
      <c r="BK66" s="466">
        <v>0</v>
      </c>
      <c r="BL66" s="466">
        <v>0</v>
      </c>
      <c r="BM66" s="466">
        <v>0</v>
      </c>
      <c r="BN66" s="436">
        <f t="shared" si="21"/>
        <v>0</v>
      </c>
      <c r="BO66" s="119"/>
      <c r="BP66" s="466">
        <v>0</v>
      </c>
      <c r="BQ66" s="466">
        <v>0</v>
      </c>
      <c r="BR66" s="466">
        <v>0</v>
      </c>
      <c r="BS66" s="466">
        <v>0</v>
      </c>
      <c r="BT66" s="466">
        <v>0</v>
      </c>
      <c r="BU66" s="466">
        <v>0</v>
      </c>
      <c r="BV66" s="436">
        <f t="shared" si="22"/>
        <v>0</v>
      </c>
      <c r="BW66" s="117"/>
      <c r="BX66" s="466">
        <v>0</v>
      </c>
      <c r="BY66" s="466">
        <v>0</v>
      </c>
      <c r="BZ66" s="466">
        <v>0</v>
      </c>
      <c r="CA66" s="466">
        <v>0</v>
      </c>
      <c r="CB66" s="466">
        <v>0</v>
      </c>
      <c r="CC66" s="466">
        <v>0</v>
      </c>
      <c r="CD66" s="436">
        <f t="shared" si="23"/>
        <v>0</v>
      </c>
      <c r="CE66" s="117"/>
      <c r="CF66" s="466">
        <v>0</v>
      </c>
      <c r="CG66" s="466">
        <v>0</v>
      </c>
      <c r="CH66" s="466">
        <v>0</v>
      </c>
      <c r="CI66" s="466">
        <v>0</v>
      </c>
      <c r="CJ66" s="466">
        <v>0</v>
      </c>
      <c r="CK66" s="466">
        <v>0</v>
      </c>
      <c r="CL66" s="117"/>
      <c r="CM66" s="466">
        <v>0</v>
      </c>
      <c r="CN66" s="466">
        <v>0</v>
      </c>
      <c r="CO66" s="466">
        <v>0</v>
      </c>
      <c r="CP66" s="466">
        <v>0</v>
      </c>
      <c r="CQ66" s="466">
        <v>0</v>
      </c>
      <c r="CR66" s="466">
        <v>0</v>
      </c>
      <c r="CS66" s="197"/>
      <c r="CT66" s="272">
        <f t="shared" si="24"/>
        <v>0</v>
      </c>
      <c r="CU66" s="272">
        <f t="shared" si="25"/>
        <v>0</v>
      </c>
      <c r="CV66" s="272">
        <f t="shared" si="26"/>
        <v>0</v>
      </c>
      <c r="CW66" s="272">
        <f t="shared" si="27"/>
        <v>0</v>
      </c>
      <c r="CX66" s="272">
        <f t="shared" si="28"/>
        <v>0</v>
      </c>
      <c r="CY66" s="272">
        <f t="shared" si="29"/>
        <v>0</v>
      </c>
    </row>
    <row r="67" spans="1:104" ht="15" customHeight="1" x14ac:dyDescent="0.25">
      <c r="A67" s="358">
        <v>1100800200</v>
      </c>
      <c r="B67" s="439"/>
      <c r="C67" s="392" t="s">
        <v>214</v>
      </c>
      <c r="D67" s="392"/>
      <c r="E67" s="465">
        <v>0</v>
      </c>
      <c r="F67" s="465">
        <v>0</v>
      </c>
      <c r="G67" s="465">
        <v>0</v>
      </c>
      <c r="H67" s="465">
        <v>0</v>
      </c>
      <c r="I67" s="465">
        <v>0</v>
      </c>
      <c r="J67" s="465">
        <v>0</v>
      </c>
      <c r="K67" s="352"/>
      <c r="L67" s="466">
        <v>0</v>
      </c>
      <c r="M67" s="466">
        <v>0</v>
      </c>
      <c r="N67" s="466">
        <v>0</v>
      </c>
      <c r="O67" s="466">
        <v>0</v>
      </c>
      <c r="P67" s="466">
        <v>0</v>
      </c>
      <c r="Q67" s="466">
        <v>0</v>
      </c>
      <c r="R67" s="436">
        <f t="shared" si="15"/>
        <v>0</v>
      </c>
      <c r="S67" s="119"/>
      <c r="T67" s="466">
        <v>0</v>
      </c>
      <c r="U67" s="466">
        <v>0</v>
      </c>
      <c r="V67" s="466">
        <v>0</v>
      </c>
      <c r="W67" s="466">
        <v>0</v>
      </c>
      <c r="X67" s="466">
        <v>0</v>
      </c>
      <c r="Y67" s="466">
        <v>0</v>
      </c>
      <c r="Z67" s="436">
        <f t="shared" si="16"/>
        <v>0</v>
      </c>
      <c r="AA67" s="119"/>
      <c r="AB67" s="466">
        <v>0</v>
      </c>
      <c r="AC67" s="466">
        <v>0</v>
      </c>
      <c r="AD67" s="466">
        <v>0</v>
      </c>
      <c r="AE67" s="466">
        <v>0</v>
      </c>
      <c r="AF67" s="466">
        <v>0</v>
      </c>
      <c r="AG67" s="466">
        <v>0</v>
      </c>
      <c r="AH67" s="436">
        <f t="shared" si="17"/>
        <v>0</v>
      </c>
      <c r="AI67" s="119"/>
      <c r="AJ67" s="466">
        <v>0</v>
      </c>
      <c r="AK67" s="466">
        <v>0</v>
      </c>
      <c r="AL67" s="466">
        <v>0</v>
      </c>
      <c r="AM67" s="466">
        <v>0</v>
      </c>
      <c r="AN67" s="466">
        <v>0</v>
      </c>
      <c r="AO67" s="466">
        <v>0</v>
      </c>
      <c r="AP67" s="436">
        <f t="shared" si="18"/>
        <v>0</v>
      </c>
      <c r="AQ67" s="119"/>
      <c r="AR67" s="466">
        <v>0</v>
      </c>
      <c r="AS67" s="466">
        <v>0</v>
      </c>
      <c r="AT67" s="466">
        <v>0</v>
      </c>
      <c r="AU67" s="466">
        <v>0</v>
      </c>
      <c r="AV67" s="466">
        <v>0</v>
      </c>
      <c r="AW67" s="466">
        <v>0</v>
      </c>
      <c r="AX67" s="68">
        <f t="shared" si="19"/>
        <v>0</v>
      </c>
      <c r="AY67" s="119"/>
      <c r="AZ67" s="466">
        <v>0</v>
      </c>
      <c r="BA67" s="466">
        <v>0</v>
      </c>
      <c r="BB67" s="466">
        <v>0</v>
      </c>
      <c r="BC67" s="466">
        <v>0</v>
      </c>
      <c r="BD67" s="466">
        <v>0</v>
      </c>
      <c r="BE67" s="466">
        <v>0</v>
      </c>
      <c r="BF67" s="466">
        <f t="shared" si="20"/>
        <v>0</v>
      </c>
      <c r="BG67" s="119"/>
      <c r="BH67" s="466">
        <v>0</v>
      </c>
      <c r="BI67" s="466">
        <v>0</v>
      </c>
      <c r="BJ67" s="466">
        <v>0</v>
      </c>
      <c r="BK67" s="466">
        <v>0</v>
      </c>
      <c r="BL67" s="466">
        <v>0</v>
      </c>
      <c r="BM67" s="466">
        <v>0</v>
      </c>
      <c r="BN67" s="436">
        <f t="shared" si="21"/>
        <v>0</v>
      </c>
      <c r="BO67" s="119"/>
      <c r="BP67" s="466">
        <v>0</v>
      </c>
      <c r="BQ67" s="466">
        <v>0</v>
      </c>
      <c r="BR67" s="466">
        <v>0</v>
      </c>
      <c r="BS67" s="466">
        <v>0</v>
      </c>
      <c r="BT67" s="466">
        <v>0</v>
      </c>
      <c r="BU67" s="466">
        <v>0</v>
      </c>
      <c r="BV67" s="436">
        <f t="shared" si="22"/>
        <v>0</v>
      </c>
      <c r="BW67" s="117"/>
      <c r="BX67" s="466">
        <v>0</v>
      </c>
      <c r="BY67" s="466">
        <v>0</v>
      </c>
      <c r="BZ67" s="466">
        <v>0</v>
      </c>
      <c r="CA67" s="466">
        <v>0</v>
      </c>
      <c r="CB67" s="466">
        <v>0</v>
      </c>
      <c r="CC67" s="466">
        <v>0</v>
      </c>
      <c r="CD67" s="436">
        <f t="shared" si="23"/>
        <v>0</v>
      </c>
      <c r="CE67" s="117"/>
      <c r="CF67" s="466">
        <v>0</v>
      </c>
      <c r="CG67" s="466">
        <v>0</v>
      </c>
      <c r="CH67" s="466">
        <v>0</v>
      </c>
      <c r="CI67" s="466">
        <v>0</v>
      </c>
      <c r="CJ67" s="466">
        <v>0</v>
      </c>
      <c r="CK67" s="466">
        <v>0</v>
      </c>
      <c r="CL67" s="117"/>
      <c r="CM67" s="466">
        <v>0</v>
      </c>
      <c r="CN67" s="466">
        <v>0</v>
      </c>
      <c r="CO67" s="466">
        <v>0</v>
      </c>
      <c r="CP67" s="466">
        <v>0</v>
      </c>
      <c r="CQ67" s="466">
        <v>0</v>
      </c>
      <c r="CR67" s="466">
        <v>0</v>
      </c>
      <c r="CS67" s="197"/>
      <c r="CT67" s="272">
        <f t="shared" si="24"/>
        <v>0</v>
      </c>
      <c r="CU67" s="272">
        <f t="shared" si="25"/>
        <v>0</v>
      </c>
      <c r="CV67" s="272">
        <f t="shared" si="26"/>
        <v>0</v>
      </c>
      <c r="CW67" s="272">
        <f t="shared" si="27"/>
        <v>0</v>
      </c>
      <c r="CX67" s="272">
        <f t="shared" si="28"/>
        <v>0</v>
      </c>
      <c r="CY67" s="272">
        <f t="shared" si="29"/>
        <v>0</v>
      </c>
    </row>
    <row r="68" spans="1:104" s="407" customFormat="1" ht="15" customHeight="1" x14ac:dyDescent="0.25">
      <c r="A68" s="347">
        <v>1100900000</v>
      </c>
      <c r="B68" s="345" t="s">
        <v>295</v>
      </c>
      <c r="C68" s="345"/>
      <c r="D68" s="377"/>
      <c r="E68" s="203">
        <v>0</v>
      </c>
      <c r="F68" s="203">
        <v>0</v>
      </c>
      <c r="G68" s="167">
        <v>0</v>
      </c>
      <c r="H68" s="167">
        <v>0</v>
      </c>
      <c r="I68" s="167">
        <v>0</v>
      </c>
      <c r="J68" s="167">
        <v>0</v>
      </c>
      <c r="K68" s="352"/>
      <c r="L68" s="499">
        <v>0</v>
      </c>
      <c r="M68" s="499">
        <v>0</v>
      </c>
      <c r="N68" s="165">
        <v>0</v>
      </c>
      <c r="O68" s="165">
        <v>0</v>
      </c>
      <c r="P68" s="165">
        <v>0</v>
      </c>
      <c r="Q68" s="165">
        <v>0</v>
      </c>
      <c r="R68" s="165">
        <f t="shared" si="15"/>
        <v>0</v>
      </c>
      <c r="S68" s="119"/>
      <c r="T68" s="499">
        <v>0</v>
      </c>
      <c r="U68" s="499">
        <v>0</v>
      </c>
      <c r="V68" s="165">
        <v>0</v>
      </c>
      <c r="W68" s="165">
        <v>0</v>
      </c>
      <c r="X68" s="165">
        <v>0</v>
      </c>
      <c r="Y68" s="165">
        <v>0</v>
      </c>
      <c r="Z68" s="165">
        <f t="shared" si="16"/>
        <v>0</v>
      </c>
      <c r="AA68" s="119"/>
      <c r="AB68" s="499">
        <v>0</v>
      </c>
      <c r="AC68" s="499">
        <v>0</v>
      </c>
      <c r="AD68" s="165">
        <v>0</v>
      </c>
      <c r="AE68" s="165">
        <v>0</v>
      </c>
      <c r="AF68" s="165">
        <v>0</v>
      </c>
      <c r="AG68" s="165">
        <v>0</v>
      </c>
      <c r="AH68" s="165">
        <f t="shared" si="17"/>
        <v>0</v>
      </c>
      <c r="AI68" s="119"/>
      <c r="AJ68" s="499">
        <v>0</v>
      </c>
      <c r="AK68" s="499">
        <v>0</v>
      </c>
      <c r="AL68" s="165">
        <v>0</v>
      </c>
      <c r="AM68" s="165">
        <v>0</v>
      </c>
      <c r="AN68" s="165">
        <v>0</v>
      </c>
      <c r="AO68" s="165">
        <v>0</v>
      </c>
      <c r="AP68" s="165">
        <f t="shared" si="18"/>
        <v>0</v>
      </c>
      <c r="AQ68" s="119"/>
      <c r="AR68" s="499">
        <v>0</v>
      </c>
      <c r="AS68" s="499">
        <v>0</v>
      </c>
      <c r="AT68" s="165">
        <v>0</v>
      </c>
      <c r="AU68" s="165">
        <v>0</v>
      </c>
      <c r="AV68" s="165">
        <v>0</v>
      </c>
      <c r="AW68" s="165">
        <v>0</v>
      </c>
      <c r="AX68" s="165">
        <f t="shared" si="19"/>
        <v>0</v>
      </c>
      <c r="AY68" s="119"/>
      <c r="AZ68" s="499">
        <v>0</v>
      </c>
      <c r="BA68" s="499">
        <v>0</v>
      </c>
      <c r="BB68" s="165">
        <v>0</v>
      </c>
      <c r="BC68" s="165">
        <v>0</v>
      </c>
      <c r="BD68" s="165">
        <v>0</v>
      </c>
      <c r="BE68" s="499">
        <v>0</v>
      </c>
      <c r="BF68" s="499">
        <f t="shared" si="20"/>
        <v>0</v>
      </c>
      <c r="BG68" s="119"/>
      <c r="BH68" s="499">
        <v>0</v>
      </c>
      <c r="BI68" s="499">
        <v>0</v>
      </c>
      <c r="BJ68" s="165">
        <v>0</v>
      </c>
      <c r="BK68" s="165">
        <v>0</v>
      </c>
      <c r="BL68" s="499">
        <v>0</v>
      </c>
      <c r="BM68" s="165">
        <v>0</v>
      </c>
      <c r="BN68" s="165">
        <f t="shared" si="21"/>
        <v>0</v>
      </c>
      <c r="BO68" s="119"/>
      <c r="BP68" s="499">
        <v>0</v>
      </c>
      <c r="BQ68" s="499">
        <v>0</v>
      </c>
      <c r="BR68" s="165">
        <v>0</v>
      </c>
      <c r="BS68" s="165">
        <v>0</v>
      </c>
      <c r="BT68" s="165">
        <v>0</v>
      </c>
      <c r="BU68" s="165">
        <v>0</v>
      </c>
      <c r="BV68" s="165">
        <f t="shared" si="22"/>
        <v>0</v>
      </c>
      <c r="BW68" s="117"/>
      <c r="BX68" s="499">
        <v>0</v>
      </c>
      <c r="BY68" s="499">
        <v>0</v>
      </c>
      <c r="BZ68" s="165">
        <v>0</v>
      </c>
      <c r="CA68" s="165">
        <v>0</v>
      </c>
      <c r="CB68" s="165">
        <v>0</v>
      </c>
      <c r="CC68" s="165">
        <v>0</v>
      </c>
      <c r="CD68" s="165">
        <f t="shared" si="23"/>
        <v>0</v>
      </c>
      <c r="CE68" s="117"/>
      <c r="CF68" s="499">
        <v>0</v>
      </c>
      <c r="CG68" s="499">
        <v>0</v>
      </c>
      <c r="CH68" s="165">
        <v>0</v>
      </c>
      <c r="CI68" s="165">
        <v>0</v>
      </c>
      <c r="CJ68" s="165">
        <v>0</v>
      </c>
      <c r="CK68" s="165">
        <v>0</v>
      </c>
      <c r="CL68" s="117"/>
      <c r="CM68" s="499">
        <v>0</v>
      </c>
      <c r="CN68" s="499">
        <v>0</v>
      </c>
      <c r="CO68" s="165">
        <v>0</v>
      </c>
      <c r="CP68" s="165">
        <v>0</v>
      </c>
      <c r="CQ68" s="165">
        <v>0</v>
      </c>
      <c r="CR68" s="165">
        <v>0</v>
      </c>
      <c r="CS68" s="197"/>
      <c r="CT68" s="60">
        <f t="shared" si="24"/>
        <v>0</v>
      </c>
      <c r="CU68" s="60">
        <f t="shared" si="25"/>
        <v>0</v>
      </c>
      <c r="CV68" s="60">
        <f t="shared" si="26"/>
        <v>0</v>
      </c>
      <c r="CW68" s="60">
        <f t="shared" si="27"/>
        <v>0</v>
      </c>
      <c r="CX68" s="60">
        <f t="shared" si="28"/>
        <v>0</v>
      </c>
      <c r="CY68" s="60">
        <f t="shared" si="29"/>
        <v>0</v>
      </c>
    </row>
    <row r="69" spans="1:104" s="407" customFormat="1" ht="15" customHeight="1" x14ac:dyDescent="0.25">
      <c r="A69" s="347">
        <v>1101000000</v>
      </c>
      <c r="B69" s="345" t="s">
        <v>294</v>
      </c>
      <c r="C69" s="345"/>
      <c r="D69" s="377"/>
      <c r="E69" s="203">
        <v>0</v>
      </c>
      <c r="F69" s="203">
        <v>0</v>
      </c>
      <c r="G69" s="167">
        <v>0</v>
      </c>
      <c r="H69" s="167">
        <v>0</v>
      </c>
      <c r="I69" s="167">
        <v>0</v>
      </c>
      <c r="J69" s="167">
        <v>0</v>
      </c>
      <c r="K69" s="352"/>
      <c r="L69" s="499">
        <v>0</v>
      </c>
      <c r="M69" s="499">
        <v>0</v>
      </c>
      <c r="N69" s="165">
        <v>0</v>
      </c>
      <c r="O69" s="165">
        <v>0</v>
      </c>
      <c r="P69" s="165">
        <v>0</v>
      </c>
      <c r="Q69" s="165">
        <v>0</v>
      </c>
      <c r="R69" s="165">
        <f t="shared" si="15"/>
        <v>0</v>
      </c>
      <c r="S69" s="119"/>
      <c r="T69" s="499">
        <v>0</v>
      </c>
      <c r="U69" s="499">
        <v>0</v>
      </c>
      <c r="V69" s="165">
        <v>0</v>
      </c>
      <c r="W69" s="165">
        <v>0</v>
      </c>
      <c r="X69" s="165">
        <v>0</v>
      </c>
      <c r="Y69" s="165">
        <v>0</v>
      </c>
      <c r="Z69" s="165">
        <f t="shared" si="16"/>
        <v>0</v>
      </c>
      <c r="AA69" s="119"/>
      <c r="AB69" s="499">
        <v>0</v>
      </c>
      <c r="AC69" s="499">
        <v>0</v>
      </c>
      <c r="AD69" s="165">
        <v>0</v>
      </c>
      <c r="AE69" s="165">
        <v>0</v>
      </c>
      <c r="AF69" s="165">
        <v>0</v>
      </c>
      <c r="AG69" s="165">
        <v>0</v>
      </c>
      <c r="AH69" s="165">
        <f t="shared" si="17"/>
        <v>0</v>
      </c>
      <c r="AI69" s="119"/>
      <c r="AJ69" s="499">
        <v>0</v>
      </c>
      <c r="AK69" s="499">
        <v>0</v>
      </c>
      <c r="AL69" s="165">
        <v>0</v>
      </c>
      <c r="AM69" s="165">
        <v>0</v>
      </c>
      <c r="AN69" s="165">
        <v>0</v>
      </c>
      <c r="AO69" s="165">
        <v>0</v>
      </c>
      <c r="AP69" s="165">
        <f t="shared" si="18"/>
        <v>0</v>
      </c>
      <c r="AQ69" s="119"/>
      <c r="AR69" s="499">
        <v>0</v>
      </c>
      <c r="AS69" s="499">
        <v>0</v>
      </c>
      <c r="AT69" s="165">
        <v>0</v>
      </c>
      <c r="AU69" s="165">
        <v>0</v>
      </c>
      <c r="AV69" s="165">
        <v>0</v>
      </c>
      <c r="AW69" s="165">
        <v>0</v>
      </c>
      <c r="AX69" s="165">
        <f t="shared" si="19"/>
        <v>0</v>
      </c>
      <c r="AY69" s="119"/>
      <c r="AZ69" s="499">
        <v>0</v>
      </c>
      <c r="BA69" s="499">
        <v>0</v>
      </c>
      <c r="BB69" s="165">
        <v>0</v>
      </c>
      <c r="BC69" s="165">
        <v>0</v>
      </c>
      <c r="BD69" s="165">
        <v>0</v>
      </c>
      <c r="BE69" s="499">
        <v>0</v>
      </c>
      <c r="BF69" s="499">
        <f t="shared" si="20"/>
        <v>0</v>
      </c>
      <c r="BG69" s="119"/>
      <c r="BH69" s="499">
        <v>0</v>
      </c>
      <c r="BI69" s="499">
        <v>0</v>
      </c>
      <c r="BJ69" s="165">
        <v>0</v>
      </c>
      <c r="BK69" s="165">
        <v>0</v>
      </c>
      <c r="BL69" s="499">
        <v>0</v>
      </c>
      <c r="BM69" s="165">
        <v>0</v>
      </c>
      <c r="BN69" s="165">
        <f t="shared" si="21"/>
        <v>0</v>
      </c>
      <c r="BO69" s="119"/>
      <c r="BP69" s="499">
        <v>0</v>
      </c>
      <c r="BQ69" s="499">
        <v>0</v>
      </c>
      <c r="BR69" s="165">
        <v>0</v>
      </c>
      <c r="BS69" s="165">
        <v>0</v>
      </c>
      <c r="BT69" s="165">
        <v>0</v>
      </c>
      <c r="BU69" s="165">
        <v>0</v>
      </c>
      <c r="BV69" s="165">
        <f t="shared" si="22"/>
        <v>0</v>
      </c>
      <c r="BW69" s="117"/>
      <c r="BX69" s="499">
        <v>0</v>
      </c>
      <c r="BY69" s="499">
        <v>0</v>
      </c>
      <c r="BZ69" s="165">
        <v>0</v>
      </c>
      <c r="CA69" s="165">
        <v>0</v>
      </c>
      <c r="CB69" s="165">
        <v>0</v>
      </c>
      <c r="CC69" s="165">
        <v>0</v>
      </c>
      <c r="CD69" s="165">
        <f t="shared" si="23"/>
        <v>0</v>
      </c>
      <c r="CE69" s="117"/>
      <c r="CF69" s="499">
        <v>0</v>
      </c>
      <c r="CG69" s="499">
        <v>0</v>
      </c>
      <c r="CH69" s="165">
        <v>0</v>
      </c>
      <c r="CI69" s="165">
        <v>0</v>
      </c>
      <c r="CJ69" s="165">
        <v>0</v>
      </c>
      <c r="CK69" s="165">
        <v>0</v>
      </c>
      <c r="CL69" s="117"/>
      <c r="CM69" s="499">
        <v>0</v>
      </c>
      <c r="CN69" s="499">
        <v>0</v>
      </c>
      <c r="CO69" s="165">
        <v>0</v>
      </c>
      <c r="CP69" s="165">
        <v>0</v>
      </c>
      <c r="CQ69" s="165">
        <v>0</v>
      </c>
      <c r="CR69" s="165">
        <v>0</v>
      </c>
      <c r="CS69" s="197"/>
      <c r="CT69" s="60">
        <f t="shared" si="24"/>
        <v>0</v>
      </c>
      <c r="CU69" s="60">
        <f t="shared" si="25"/>
        <v>0</v>
      </c>
      <c r="CV69" s="60">
        <f t="shared" si="26"/>
        <v>0</v>
      </c>
      <c r="CW69" s="60">
        <f t="shared" si="27"/>
        <v>0</v>
      </c>
      <c r="CX69" s="60">
        <f t="shared" si="28"/>
        <v>0</v>
      </c>
      <c r="CY69" s="60">
        <f t="shared" si="29"/>
        <v>0</v>
      </c>
    </row>
    <row r="70" spans="1:104" ht="15" customHeight="1" x14ac:dyDescent="0.25">
      <c r="A70" s="358">
        <v>1101010000</v>
      </c>
      <c r="B70" s="353"/>
      <c r="C70" s="392" t="s">
        <v>198</v>
      </c>
      <c r="D70" s="392"/>
      <c r="E70" s="465">
        <v>0</v>
      </c>
      <c r="F70" s="465">
        <v>0</v>
      </c>
      <c r="G70" s="465">
        <v>0</v>
      </c>
      <c r="H70" s="465">
        <v>0</v>
      </c>
      <c r="I70" s="465">
        <v>0</v>
      </c>
      <c r="J70" s="465">
        <v>0</v>
      </c>
      <c r="K70" s="352"/>
      <c r="L70" s="466">
        <v>0</v>
      </c>
      <c r="M70" s="466">
        <v>0</v>
      </c>
      <c r="N70" s="466">
        <v>0</v>
      </c>
      <c r="O70" s="466">
        <v>0</v>
      </c>
      <c r="P70" s="466">
        <v>0</v>
      </c>
      <c r="Q70" s="466">
        <v>0</v>
      </c>
      <c r="R70" s="436">
        <f t="shared" si="15"/>
        <v>0</v>
      </c>
      <c r="S70" s="119"/>
      <c r="T70" s="466">
        <v>0</v>
      </c>
      <c r="U70" s="466">
        <v>0</v>
      </c>
      <c r="V70" s="466">
        <v>0</v>
      </c>
      <c r="W70" s="466">
        <v>0</v>
      </c>
      <c r="X70" s="466">
        <v>0</v>
      </c>
      <c r="Y70" s="466">
        <v>0</v>
      </c>
      <c r="Z70" s="436">
        <f t="shared" si="16"/>
        <v>0</v>
      </c>
      <c r="AA70" s="119"/>
      <c r="AB70" s="466">
        <v>0</v>
      </c>
      <c r="AC70" s="466">
        <v>0</v>
      </c>
      <c r="AD70" s="466">
        <v>0</v>
      </c>
      <c r="AE70" s="466">
        <v>0</v>
      </c>
      <c r="AF70" s="466">
        <v>0</v>
      </c>
      <c r="AG70" s="466">
        <v>0</v>
      </c>
      <c r="AH70" s="436">
        <f t="shared" si="17"/>
        <v>0</v>
      </c>
      <c r="AI70" s="119"/>
      <c r="AJ70" s="466">
        <v>0</v>
      </c>
      <c r="AK70" s="466">
        <v>0</v>
      </c>
      <c r="AL70" s="466">
        <v>0</v>
      </c>
      <c r="AM70" s="466">
        <v>0</v>
      </c>
      <c r="AN70" s="466">
        <v>0</v>
      </c>
      <c r="AO70" s="466">
        <v>0</v>
      </c>
      <c r="AP70" s="436">
        <f t="shared" si="18"/>
        <v>0</v>
      </c>
      <c r="AQ70" s="119"/>
      <c r="AR70" s="466">
        <v>0</v>
      </c>
      <c r="AS70" s="466">
        <v>0</v>
      </c>
      <c r="AT70" s="466">
        <v>0</v>
      </c>
      <c r="AU70" s="466">
        <v>0</v>
      </c>
      <c r="AV70" s="466">
        <v>0</v>
      </c>
      <c r="AW70" s="466">
        <v>0</v>
      </c>
      <c r="AX70" s="68">
        <f t="shared" si="19"/>
        <v>0</v>
      </c>
      <c r="AY70" s="119"/>
      <c r="AZ70" s="466">
        <v>0</v>
      </c>
      <c r="BA70" s="466">
        <v>0</v>
      </c>
      <c r="BB70" s="466">
        <v>0</v>
      </c>
      <c r="BC70" s="466">
        <v>0</v>
      </c>
      <c r="BD70" s="466">
        <v>0</v>
      </c>
      <c r="BE70" s="466">
        <v>0</v>
      </c>
      <c r="BF70" s="466">
        <f t="shared" si="20"/>
        <v>0</v>
      </c>
      <c r="BG70" s="119"/>
      <c r="BH70" s="466">
        <v>0</v>
      </c>
      <c r="BI70" s="466">
        <v>0</v>
      </c>
      <c r="BJ70" s="466">
        <v>0</v>
      </c>
      <c r="BK70" s="466">
        <v>0</v>
      </c>
      <c r="BL70" s="466">
        <v>0</v>
      </c>
      <c r="BM70" s="466">
        <v>0</v>
      </c>
      <c r="BN70" s="436">
        <f t="shared" si="21"/>
        <v>0</v>
      </c>
      <c r="BO70" s="119"/>
      <c r="BP70" s="466">
        <v>0</v>
      </c>
      <c r="BQ70" s="466">
        <v>0</v>
      </c>
      <c r="BR70" s="466">
        <v>0</v>
      </c>
      <c r="BS70" s="466">
        <v>0</v>
      </c>
      <c r="BT70" s="466">
        <v>0</v>
      </c>
      <c r="BU70" s="466">
        <v>0</v>
      </c>
      <c r="BV70" s="436">
        <f t="shared" si="22"/>
        <v>0</v>
      </c>
      <c r="BW70" s="117"/>
      <c r="BX70" s="466">
        <v>0</v>
      </c>
      <c r="BY70" s="466">
        <v>0</v>
      </c>
      <c r="BZ70" s="466">
        <v>0</v>
      </c>
      <c r="CA70" s="466">
        <v>0</v>
      </c>
      <c r="CB70" s="466">
        <v>0</v>
      </c>
      <c r="CC70" s="466">
        <v>0</v>
      </c>
      <c r="CD70" s="436">
        <f t="shared" si="23"/>
        <v>0</v>
      </c>
      <c r="CE70" s="117"/>
      <c r="CF70" s="466">
        <v>0</v>
      </c>
      <c r="CG70" s="466">
        <v>0</v>
      </c>
      <c r="CH70" s="466">
        <v>0</v>
      </c>
      <c r="CI70" s="466">
        <v>0</v>
      </c>
      <c r="CJ70" s="466">
        <v>0</v>
      </c>
      <c r="CK70" s="466">
        <v>0</v>
      </c>
      <c r="CL70" s="117"/>
      <c r="CM70" s="466">
        <v>0</v>
      </c>
      <c r="CN70" s="466">
        <v>0</v>
      </c>
      <c r="CO70" s="466">
        <v>0</v>
      </c>
      <c r="CP70" s="466">
        <v>0</v>
      </c>
      <c r="CQ70" s="466">
        <v>0</v>
      </c>
      <c r="CR70" s="466">
        <v>0</v>
      </c>
      <c r="CS70" s="197"/>
      <c r="CT70" s="272">
        <f t="shared" si="24"/>
        <v>0</v>
      </c>
      <c r="CU70" s="272">
        <f t="shared" si="25"/>
        <v>0</v>
      </c>
      <c r="CV70" s="272">
        <f t="shared" si="26"/>
        <v>0</v>
      </c>
      <c r="CW70" s="272">
        <f t="shared" si="27"/>
        <v>0</v>
      </c>
      <c r="CX70" s="272">
        <f t="shared" si="28"/>
        <v>0</v>
      </c>
      <c r="CY70" s="272">
        <f t="shared" si="29"/>
        <v>0</v>
      </c>
    </row>
    <row r="71" spans="1:104" ht="15" customHeight="1" x14ac:dyDescent="0.25">
      <c r="A71" s="358">
        <v>1101020000</v>
      </c>
      <c r="B71" s="353"/>
      <c r="C71" s="392" t="s">
        <v>293</v>
      </c>
      <c r="D71" s="392"/>
      <c r="E71" s="465">
        <v>0</v>
      </c>
      <c r="F71" s="465">
        <v>0</v>
      </c>
      <c r="G71" s="465">
        <v>0</v>
      </c>
      <c r="H71" s="465">
        <v>0</v>
      </c>
      <c r="I71" s="465">
        <v>0</v>
      </c>
      <c r="J71" s="465">
        <v>0</v>
      </c>
      <c r="K71" s="352"/>
      <c r="L71" s="466">
        <v>0</v>
      </c>
      <c r="M71" s="466">
        <v>0</v>
      </c>
      <c r="N71" s="466">
        <v>0</v>
      </c>
      <c r="O71" s="466">
        <v>0</v>
      </c>
      <c r="P71" s="466">
        <v>0</v>
      </c>
      <c r="Q71" s="466">
        <v>0</v>
      </c>
      <c r="R71" s="436">
        <f t="shared" si="15"/>
        <v>0</v>
      </c>
      <c r="S71" s="119"/>
      <c r="T71" s="466">
        <v>0</v>
      </c>
      <c r="U71" s="466">
        <v>0</v>
      </c>
      <c r="V71" s="466">
        <v>0</v>
      </c>
      <c r="W71" s="466">
        <v>0</v>
      </c>
      <c r="X71" s="466">
        <v>0</v>
      </c>
      <c r="Y71" s="466">
        <v>0</v>
      </c>
      <c r="Z71" s="436">
        <f t="shared" si="16"/>
        <v>0</v>
      </c>
      <c r="AA71" s="119"/>
      <c r="AB71" s="466">
        <v>0</v>
      </c>
      <c r="AC71" s="466">
        <v>0</v>
      </c>
      <c r="AD71" s="466">
        <v>0</v>
      </c>
      <c r="AE71" s="466">
        <v>0</v>
      </c>
      <c r="AF71" s="466">
        <v>0</v>
      </c>
      <c r="AG71" s="466">
        <v>0</v>
      </c>
      <c r="AH71" s="436">
        <f t="shared" si="17"/>
        <v>0</v>
      </c>
      <c r="AI71" s="119"/>
      <c r="AJ71" s="466">
        <v>0</v>
      </c>
      <c r="AK71" s="466">
        <v>0</v>
      </c>
      <c r="AL71" s="466">
        <v>0</v>
      </c>
      <c r="AM71" s="466">
        <v>0</v>
      </c>
      <c r="AN71" s="466">
        <v>0</v>
      </c>
      <c r="AO71" s="466">
        <v>0</v>
      </c>
      <c r="AP71" s="436">
        <f t="shared" si="18"/>
        <v>0</v>
      </c>
      <c r="AQ71" s="119"/>
      <c r="AR71" s="466">
        <v>0</v>
      </c>
      <c r="AS71" s="466">
        <v>0</v>
      </c>
      <c r="AT71" s="466">
        <v>0</v>
      </c>
      <c r="AU71" s="466">
        <v>0</v>
      </c>
      <c r="AV71" s="466">
        <v>0</v>
      </c>
      <c r="AW71" s="466">
        <v>0</v>
      </c>
      <c r="AX71" s="68">
        <f t="shared" si="19"/>
        <v>0</v>
      </c>
      <c r="AY71" s="119"/>
      <c r="AZ71" s="466">
        <v>0</v>
      </c>
      <c r="BA71" s="466">
        <v>0</v>
      </c>
      <c r="BB71" s="466">
        <v>0</v>
      </c>
      <c r="BC71" s="466">
        <v>0</v>
      </c>
      <c r="BD71" s="466">
        <v>0</v>
      </c>
      <c r="BE71" s="466">
        <v>0</v>
      </c>
      <c r="BF71" s="466">
        <f t="shared" si="20"/>
        <v>0</v>
      </c>
      <c r="BG71" s="119"/>
      <c r="BH71" s="466">
        <v>0</v>
      </c>
      <c r="BI71" s="466">
        <v>0</v>
      </c>
      <c r="BJ71" s="466">
        <v>0</v>
      </c>
      <c r="BK71" s="466">
        <v>0</v>
      </c>
      <c r="BL71" s="466">
        <v>0</v>
      </c>
      <c r="BM71" s="466">
        <v>0</v>
      </c>
      <c r="BN71" s="436">
        <f t="shared" si="21"/>
        <v>0</v>
      </c>
      <c r="BO71" s="119"/>
      <c r="BP71" s="466">
        <v>0</v>
      </c>
      <c r="BQ71" s="466">
        <v>0</v>
      </c>
      <c r="BR71" s="466">
        <v>0</v>
      </c>
      <c r="BS71" s="466">
        <v>0</v>
      </c>
      <c r="BT71" s="466">
        <v>0</v>
      </c>
      <c r="BU71" s="466">
        <v>0</v>
      </c>
      <c r="BV71" s="436">
        <f t="shared" si="22"/>
        <v>0</v>
      </c>
      <c r="BW71" s="117"/>
      <c r="BX71" s="466">
        <v>0</v>
      </c>
      <c r="BY71" s="466">
        <v>0</v>
      </c>
      <c r="BZ71" s="466">
        <v>0</v>
      </c>
      <c r="CA71" s="466">
        <v>0</v>
      </c>
      <c r="CB71" s="466">
        <v>0</v>
      </c>
      <c r="CC71" s="466">
        <v>0</v>
      </c>
      <c r="CD71" s="436">
        <f t="shared" si="23"/>
        <v>0</v>
      </c>
      <c r="CE71" s="117"/>
      <c r="CF71" s="466">
        <v>0</v>
      </c>
      <c r="CG71" s="466">
        <v>0</v>
      </c>
      <c r="CH71" s="466">
        <v>0</v>
      </c>
      <c r="CI71" s="466">
        <v>0</v>
      </c>
      <c r="CJ71" s="466">
        <v>0</v>
      </c>
      <c r="CK71" s="466">
        <v>0</v>
      </c>
      <c r="CL71" s="117"/>
      <c r="CM71" s="466">
        <v>0</v>
      </c>
      <c r="CN71" s="466">
        <v>0</v>
      </c>
      <c r="CO71" s="466">
        <v>0</v>
      </c>
      <c r="CP71" s="466">
        <v>0</v>
      </c>
      <c r="CQ71" s="466">
        <v>0</v>
      </c>
      <c r="CR71" s="466">
        <v>0</v>
      </c>
      <c r="CS71" s="197"/>
      <c r="CT71" s="272">
        <f t="shared" si="24"/>
        <v>0</v>
      </c>
      <c r="CU71" s="272">
        <f t="shared" si="25"/>
        <v>0</v>
      </c>
      <c r="CV71" s="272">
        <f t="shared" si="26"/>
        <v>0</v>
      </c>
      <c r="CW71" s="272">
        <f t="shared" si="27"/>
        <v>0</v>
      </c>
      <c r="CX71" s="272">
        <f t="shared" si="28"/>
        <v>0</v>
      </c>
      <c r="CY71" s="272">
        <f t="shared" si="29"/>
        <v>0</v>
      </c>
    </row>
    <row r="72" spans="1:104" s="407" customFormat="1" ht="15" customHeight="1" x14ac:dyDescent="0.25">
      <c r="A72" s="347">
        <v>1102000000</v>
      </c>
      <c r="B72" s="345" t="s">
        <v>292</v>
      </c>
      <c r="C72" s="345"/>
      <c r="D72" s="377"/>
      <c r="E72" s="203">
        <v>0</v>
      </c>
      <c r="F72" s="203">
        <v>0</v>
      </c>
      <c r="G72" s="167">
        <v>0</v>
      </c>
      <c r="H72" s="167">
        <v>0</v>
      </c>
      <c r="I72" s="167">
        <v>0</v>
      </c>
      <c r="J72" s="167">
        <v>0</v>
      </c>
      <c r="K72" s="352"/>
      <c r="L72" s="499">
        <v>0</v>
      </c>
      <c r="M72" s="499">
        <v>0</v>
      </c>
      <c r="N72" s="165">
        <v>0</v>
      </c>
      <c r="O72" s="165">
        <v>0</v>
      </c>
      <c r="P72" s="165">
        <v>0</v>
      </c>
      <c r="Q72" s="165">
        <v>0</v>
      </c>
      <c r="R72" s="165">
        <f t="shared" si="15"/>
        <v>0</v>
      </c>
      <c r="S72" s="119"/>
      <c r="T72" s="499">
        <v>0</v>
      </c>
      <c r="U72" s="499">
        <v>0</v>
      </c>
      <c r="V72" s="165">
        <v>0</v>
      </c>
      <c r="W72" s="165">
        <v>0</v>
      </c>
      <c r="X72" s="165">
        <v>0</v>
      </c>
      <c r="Y72" s="165">
        <v>0</v>
      </c>
      <c r="Z72" s="165">
        <f t="shared" si="16"/>
        <v>0</v>
      </c>
      <c r="AA72" s="119"/>
      <c r="AB72" s="499">
        <v>0</v>
      </c>
      <c r="AC72" s="499">
        <v>0</v>
      </c>
      <c r="AD72" s="165">
        <v>0</v>
      </c>
      <c r="AE72" s="165">
        <v>0</v>
      </c>
      <c r="AF72" s="165">
        <v>0</v>
      </c>
      <c r="AG72" s="165">
        <v>0</v>
      </c>
      <c r="AH72" s="165">
        <f t="shared" si="17"/>
        <v>0</v>
      </c>
      <c r="AI72" s="119"/>
      <c r="AJ72" s="499">
        <v>0</v>
      </c>
      <c r="AK72" s="499">
        <v>0</v>
      </c>
      <c r="AL72" s="165">
        <v>0</v>
      </c>
      <c r="AM72" s="165">
        <v>0</v>
      </c>
      <c r="AN72" s="165">
        <v>0</v>
      </c>
      <c r="AO72" s="165">
        <v>0</v>
      </c>
      <c r="AP72" s="165">
        <f t="shared" si="18"/>
        <v>0</v>
      </c>
      <c r="AQ72" s="119"/>
      <c r="AR72" s="499">
        <v>0</v>
      </c>
      <c r="AS72" s="499">
        <v>0</v>
      </c>
      <c r="AT72" s="165">
        <v>0</v>
      </c>
      <c r="AU72" s="165">
        <v>0</v>
      </c>
      <c r="AV72" s="165">
        <v>0</v>
      </c>
      <c r="AW72" s="165">
        <v>0</v>
      </c>
      <c r="AX72" s="165">
        <f t="shared" si="19"/>
        <v>0</v>
      </c>
      <c r="AY72" s="119"/>
      <c r="AZ72" s="499">
        <v>0</v>
      </c>
      <c r="BA72" s="499">
        <v>0</v>
      </c>
      <c r="BB72" s="165">
        <v>0</v>
      </c>
      <c r="BC72" s="165">
        <v>0</v>
      </c>
      <c r="BD72" s="165">
        <v>0</v>
      </c>
      <c r="BE72" s="499">
        <v>0</v>
      </c>
      <c r="BF72" s="499">
        <f t="shared" si="20"/>
        <v>0</v>
      </c>
      <c r="BG72" s="119"/>
      <c r="BH72" s="499">
        <v>0</v>
      </c>
      <c r="BI72" s="499">
        <v>0</v>
      </c>
      <c r="BJ72" s="165">
        <v>0</v>
      </c>
      <c r="BK72" s="165">
        <v>0</v>
      </c>
      <c r="BL72" s="499">
        <v>0</v>
      </c>
      <c r="BM72" s="165">
        <v>0</v>
      </c>
      <c r="BN72" s="165">
        <f t="shared" si="21"/>
        <v>0</v>
      </c>
      <c r="BO72" s="119"/>
      <c r="BP72" s="499">
        <v>0</v>
      </c>
      <c r="BQ72" s="499">
        <v>0</v>
      </c>
      <c r="BR72" s="165">
        <v>0</v>
      </c>
      <c r="BS72" s="165">
        <v>0</v>
      </c>
      <c r="BT72" s="165">
        <v>0</v>
      </c>
      <c r="BU72" s="165">
        <v>0</v>
      </c>
      <c r="BV72" s="165">
        <f t="shared" si="22"/>
        <v>0</v>
      </c>
      <c r="BW72" s="117"/>
      <c r="BX72" s="499">
        <v>0</v>
      </c>
      <c r="BY72" s="499">
        <v>0</v>
      </c>
      <c r="BZ72" s="165">
        <v>0</v>
      </c>
      <c r="CA72" s="165">
        <v>0</v>
      </c>
      <c r="CB72" s="165">
        <v>0</v>
      </c>
      <c r="CC72" s="165">
        <v>0</v>
      </c>
      <c r="CD72" s="165">
        <f t="shared" si="23"/>
        <v>0</v>
      </c>
      <c r="CE72" s="117"/>
      <c r="CF72" s="499">
        <v>0</v>
      </c>
      <c r="CG72" s="499">
        <v>0</v>
      </c>
      <c r="CH72" s="165">
        <v>0</v>
      </c>
      <c r="CI72" s="165">
        <v>0</v>
      </c>
      <c r="CJ72" s="165">
        <v>0</v>
      </c>
      <c r="CK72" s="165">
        <v>0</v>
      </c>
      <c r="CL72" s="117"/>
      <c r="CM72" s="499">
        <v>0</v>
      </c>
      <c r="CN72" s="499">
        <v>0</v>
      </c>
      <c r="CO72" s="165">
        <v>0</v>
      </c>
      <c r="CP72" s="165">
        <v>0</v>
      </c>
      <c r="CQ72" s="165">
        <v>0</v>
      </c>
      <c r="CR72" s="165">
        <v>0</v>
      </c>
      <c r="CS72" s="197"/>
      <c r="CT72" s="60">
        <f t="shared" si="24"/>
        <v>0</v>
      </c>
      <c r="CU72" s="60">
        <f t="shared" si="25"/>
        <v>0</v>
      </c>
      <c r="CV72" s="60">
        <f t="shared" si="26"/>
        <v>0</v>
      </c>
      <c r="CW72" s="60">
        <f t="shared" si="27"/>
        <v>0</v>
      </c>
      <c r="CX72" s="60">
        <f t="shared" si="28"/>
        <v>0</v>
      </c>
      <c r="CY72" s="60">
        <f t="shared" si="29"/>
        <v>0</v>
      </c>
    </row>
    <row r="73" spans="1:104" s="407" customFormat="1" ht="15" customHeight="1" x14ac:dyDescent="0.25">
      <c r="A73" s="347">
        <v>1190000000</v>
      </c>
      <c r="B73" s="377" t="s">
        <v>291</v>
      </c>
      <c r="C73" s="472"/>
      <c r="D73" s="345"/>
      <c r="E73" s="203">
        <v>0</v>
      </c>
      <c r="F73" s="203">
        <v>0</v>
      </c>
      <c r="G73" s="167">
        <v>0</v>
      </c>
      <c r="H73" s="167">
        <v>0</v>
      </c>
      <c r="I73" s="167">
        <v>0</v>
      </c>
      <c r="J73" s="167">
        <v>0</v>
      </c>
      <c r="K73" s="352"/>
      <c r="L73" s="499">
        <v>0</v>
      </c>
      <c r="M73" s="499">
        <v>0</v>
      </c>
      <c r="N73" s="165">
        <v>0</v>
      </c>
      <c r="O73" s="165">
        <v>0</v>
      </c>
      <c r="P73" s="165">
        <v>0</v>
      </c>
      <c r="Q73" s="165">
        <v>0</v>
      </c>
      <c r="R73" s="165">
        <f t="shared" si="15"/>
        <v>0</v>
      </c>
      <c r="S73" s="119"/>
      <c r="T73" s="499">
        <v>0</v>
      </c>
      <c r="U73" s="499">
        <v>0</v>
      </c>
      <c r="V73" s="165">
        <v>0</v>
      </c>
      <c r="W73" s="165">
        <v>0</v>
      </c>
      <c r="X73" s="165">
        <v>0</v>
      </c>
      <c r="Y73" s="165">
        <v>0</v>
      </c>
      <c r="Z73" s="165">
        <f t="shared" si="16"/>
        <v>0</v>
      </c>
      <c r="AA73" s="119"/>
      <c r="AB73" s="499">
        <v>0</v>
      </c>
      <c r="AC73" s="499">
        <v>0</v>
      </c>
      <c r="AD73" s="165">
        <v>0</v>
      </c>
      <c r="AE73" s="165">
        <v>0</v>
      </c>
      <c r="AF73" s="165">
        <v>0</v>
      </c>
      <c r="AG73" s="165">
        <v>0</v>
      </c>
      <c r="AH73" s="165">
        <f t="shared" si="17"/>
        <v>0</v>
      </c>
      <c r="AI73" s="119"/>
      <c r="AJ73" s="499">
        <v>0</v>
      </c>
      <c r="AK73" s="499">
        <v>0</v>
      </c>
      <c r="AL73" s="165">
        <v>0</v>
      </c>
      <c r="AM73" s="165">
        <v>0</v>
      </c>
      <c r="AN73" s="165">
        <v>0</v>
      </c>
      <c r="AO73" s="165">
        <v>0</v>
      </c>
      <c r="AP73" s="165">
        <f t="shared" si="18"/>
        <v>0</v>
      </c>
      <c r="AQ73" s="119"/>
      <c r="AR73" s="499">
        <v>0</v>
      </c>
      <c r="AS73" s="499">
        <v>0</v>
      </c>
      <c r="AT73" s="165">
        <v>0</v>
      </c>
      <c r="AU73" s="165">
        <v>0</v>
      </c>
      <c r="AV73" s="165">
        <v>0</v>
      </c>
      <c r="AW73" s="165">
        <v>0</v>
      </c>
      <c r="AX73" s="165">
        <f t="shared" si="19"/>
        <v>0</v>
      </c>
      <c r="AY73" s="119"/>
      <c r="AZ73" s="499">
        <v>0</v>
      </c>
      <c r="BA73" s="499">
        <v>0</v>
      </c>
      <c r="BB73" s="165">
        <v>0</v>
      </c>
      <c r="BC73" s="165">
        <v>0</v>
      </c>
      <c r="BD73" s="165">
        <v>0</v>
      </c>
      <c r="BE73" s="499">
        <v>0</v>
      </c>
      <c r="BF73" s="499">
        <f t="shared" si="20"/>
        <v>0</v>
      </c>
      <c r="BG73" s="119"/>
      <c r="BH73" s="499">
        <v>0</v>
      </c>
      <c r="BI73" s="499">
        <v>0</v>
      </c>
      <c r="BJ73" s="165">
        <v>0</v>
      </c>
      <c r="BK73" s="165">
        <v>0</v>
      </c>
      <c r="BL73" s="499">
        <v>0</v>
      </c>
      <c r="BM73" s="165">
        <v>0</v>
      </c>
      <c r="BN73" s="165">
        <f t="shared" si="21"/>
        <v>0</v>
      </c>
      <c r="BO73" s="119"/>
      <c r="BP73" s="499">
        <v>0</v>
      </c>
      <c r="BQ73" s="499">
        <v>0</v>
      </c>
      <c r="BR73" s="165">
        <v>0</v>
      </c>
      <c r="BS73" s="165">
        <v>0</v>
      </c>
      <c r="BT73" s="165">
        <v>0</v>
      </c>
      <c r="BU73" s="165">
        <v>0</v>
      </c>
      <c r="BV73" s="165">
        <f t="shared" si="22"/>
        <v>0</v>
      </c>
      <c r="BW73" s="117"/>
      <c r="BX73" s="499">
        <v>0</v>
      </c>
      <c r="BY73" s="499">
        <v>0</v>
      </c>
      <c r="BZ73" s="165">
        <v>0</v>
      </c>
      <c r="CA73" s="165">
        <v>0</v>
      </c>
      <c r="CB73" s="165">
        <v>0</v>
      </c>
      <c r="CC73" s="165">
        <v>0</v>
      </c>
      <c r="CD73" s="165">
        <f t="shared" si="23"/>
        <v>0</v>
      </c>
      <c r="CE73" s="117"/>
      <c r="CF73" s="499">
        <v>0</v>
      </c>
      <c r="CG73" s="499">
        <v>0</v>
      </c>
      <c r="CH73" s="165">
        <v>0</v>
      </c>
      <c r="CI73" s="165">
        <v>0</v>
      </c>
      <c r="CJ73" s="165">
        <v>0</v>
      </c>
      <c r="CK73" s="165">
        <v>0</v>
      </c>
      <c r="CL73" s="117"/>
      <c r="CM73" s="499">
        <v>0</v>
      </c>
      <c r="CN73" s="499">
        <v>0</v>
      </c>
      <c r="CO73" s="165">
        <v>0</v>
      </c>
      <c r="CP73" s="165">
        <v>0</v>
      </c>
      <c r="CQ73" s="165">
        <v>0</v>
      </c>
      <c r="CR73" s="165">
        <v>0</v>
      </c>
      <c r="CS73" s="197"/>
      <c r="CT73" s="60">
        <f t="shared" si="24"/>
        <v>0</v>
      </c>
      <c r="CU73" s="60">
        <f t="shared" si="25"/>
        <v>0</v>
      </c>
      <c r="CV73" s="60">
        <f t="shared" si="26"/>
        <v>0</v>
      </c>
      <c r="CW73" s="60">
        <f t="shared" si="27"/>
        <v>0</v>
      </c>
      <c r="CX73" s="60">
        <f t="shared" si="28"/>
        <v>0</v>
      </c>
      <c r="CY73" s="60">
        <f t="shared" si="29"/>
        <v>0</v>
      </c>
    </row>
    <row r="74" spans="1:104" s="407" customFormat="1" ht="15" customHeight="1" x14ac:dyDescent="0.25">
      <c r="A74" s="498"/>
      <c r="B74" s="497"/>
      <c r="C74" s="497"/>
      <c r="D74" s="497"/>
      <c r="E74" s="496"/>
      <c r="F74" s="496"/>
      <c r="G74" s="496"/>
      <c r="H74" s="496"/>
      <c r="I74" s="496"/>
      <c r="J74" s="495"/>
      <c r="K74" s="352"/>
      <c r="L74" s="491"/>
      <c r="M74" s="490"/>
      <c r="N74" s="490"/>
      <c r="O74" s="490"/>
      <c r="P74" s="490"/>
      <c r="Q74" s="489"/>
      <c r="R74" s="494"/>
      <c r="S74" s="119"/>
      <c r="T74" s="491"/>
      <c r="U74" s="490"/>
      <c r="V74" s="490"/>
      <c r="W74" s="490"/>
      <c r="X74" s="490"/>
      <c r="Y74" s="490"/>
      <c r="Z74" s="487"/>
      <c r="AA74" s="119"/>
      <c r="AB74" s="491"/>
      <c r="AC74" s="490"/>
      <c r="AD74" s="490"/>
      <c r="AE74" s="490"/>
      <c r="AF74" s="490"/>
      <c r="AG74" s="490"/>
      <c r="AH74" s="487"/>
      <c r="AI74" s="119"/>
      <c r="AJ74" s="491"/>
      <c r="AK74" s="490"/>
      <c r="AL74" s="490"/>
      <c r="AM74" s="490"/>
      <c r="AN74" s="490"/>
      <c r="AO74" s="489"/>
      <c r="AP74" s="487"/>
      <c r="AQ74" s="119"/>
      <c r="AR74" s="491"/>
      <c r="AS74" s="490"/>
      <c r="AT74" s="490"/>
      <c r="AU74" s="490"/>
      <c r="AV74" s="490"/>
      <c r="AW74" s="489"/>
      <c r="AX74" s="487"/>
      <c r="AY74" s="119"/>
      <c r="AZ74" s="491"/>
      <c r="BA74" s="490"/>
      <c r="BB74" s="490"/>
      <c r="BC74" s="490"/>
      <c r="BD74" s="490"/>
      <c r="BE74" s="489"/>
      <c r="BF74" s="487"/>
      <c r="BG74" s="119"/>
      <c r="BH74" s="491"/>
      <c r="BI74" s="490"/>
      <c r="BJ74" s="490"/>
      <c r="BK74" s="490"/>
      <c r="BL74" s="490"/>
      <c r="BM74" s="489"/>
      <c r="BN74" s="487"/>
      <c r="BO74" s="119"/>
      <c r="BP74" s="491"/>
      <c r="BQ74" s="490"/>
      <c r="BR74" s="490"/>
      <c r="BS74" s="490"/>
      <c r="BT74" s="490"/>
      <c r="BU74" s="489"/>
      <c r="BV74" s="487"/>
      <c r="BW74" s="117"/>
      <c r="BX74" s="491"/>
      <c r="BY74" s="490"/>
      <c r="BZ74" s="490"/>
      <c r="CA74" s="493">
        <f>CA78/CC78</f>
        <v>0.64784501309184528</v>
      </c>
      <c r="CB74" s="490"/>
      <c r="CC74" s="492"/>
      <c r="CD74" s="487"/>
      <c r="CE74" s="117"/>
      <c r="CF74" s="491"/>
      <c r="CG74" s="490"/>
      <c r="CH74" s="490"/>
      <c r="CI74" s="490"/>
      <c r="CJ74" s="490"/>
      <c r="CK74" s="489"/>
      <c r="CL74" s="117"/>
      <c r="CM74" s="488"/>
      <c r="CN74" s="487"/>
      <c r="CO74" s="487"/>
      <c r="CP74" s="487"/>
      <c r="CQ74" s="487"/>
      <c r="CR74" s="487"/>
      <c r="CS74" s="197"/>
      <c r="CT74" s="488"/>
      <c r="CU74" s="487"/>
      <c r="CV74" s="487"/>
      <c r="CW74" s="487"/>
      <c r="CX74" s="487"/>
      <c r="CY74" s="487"/>
    </row>
    <row r="75" spans="1:104" s="407" customFormat="1" ht="15" customHeight="1" x14ac:dyDescent="0.25">
      <c r="A75" s="486"/>
      <c r="B75" s="485"/>
      <c r="C75" s="484"/>
      <c r="D75" s="483"/>
      <c r="E75" s="418" t="s">
        <v>193</v>
      </c>
      <c r="F75" s="416"/>
      <c r="G75" s="416"/>
      <c r="H75" s="416"/>
      <c r="I75" s="416"/>
      <c r="J75" s="415"/>
      <c r="K75" s="352"/>
      <c r="L75" s="412" t="s">
        <v>192</v>
      </c>
      <c r="M75" s="411"/>
      <c r="N75" s="411"/>
      <c r="O75" s="411"/>
      <c r="P75" s="411"/>
      <c r="Q75" s="410"/>
      <c r="R75" s="413"/>
      <c r="S75" s="119"/>
      <c r="T75" s="412" t="s">
        <v>191</v>
      </c>
      <c r="U75" s="411"/>
      <c r="V75" s="411"/>
      <c r="W75" s="411"/>
      <c r="X75" s="411"/>
      <c r="Y75" s="410"/>
      <c r="Z75" s="413"/>
      <c r="AA75" s="119"/>
      <c r="AB75" s="620" t="s">
        <v>190</v>
      </c>
      <c r="AC75" s="621"/>
      <c r="AD75" s="621"/>
      <c r="AE75" s="621"/>
      <c r="AF75" s="621"/>
      <c r="AG75" s="621"/>
      <c r="AH75" s="621"/>
      <c r="AI75" s="119"/>
      <c r="AJ75" s="412" t="s">
        <v>189</v>
      </c>
      <c r="AK75" s="411"/>
      <c r="AL75" s="411"/>
      <c r="AM75" s="411"/>
      <c r="AN75" s="411"/>
      <c r="AO75" s="410"/>
      <c r="AP75" s="413"/>
      <c r="AQ75" s="119"/>
      <c r="AR75" s="620" t="s">
        <v>188</v>
      </c>
      <c r="AS75" s="621"/>
      <c r="AT75" s="621"/>
      <c r="AU75" s="621"/>
      <c r="AV75" s="621"/>
      <c r="AW75" s="621"/>
      <c r="AX75" s="621"/>
      <c r="AY75" s="119"/>
      <c r="AZ75" s="628" t="s">
        <v>187</v>
      </c>
      <c r="BA75" s="629"/>
      <c r="BB75" s="629"/>
      <c r="BC75" s="629"/>
      <c r="BD75" s="629"/>
      <c r="BE75" s="629"/>
      <c r="BF75" s="629"/>
      <c r="BG75" s="119"/>
      <c r="BH75" s="615" t="s">
        <v>186</v>
      </c>
      <c r="BI75" s="616"/>
      <c r="BJ75" s="616"/>
      <c r="BK75" s="616"/>
      <c r="BL75" s="616"/>
      <c r="BM75" s="616"/>
      <c r="BN75" s="617"/>
      <c r="BO75" s="119"/>
      <c r="BP75" s="628" t="s">
        <v>185</v>
      </c>
      <c r="BQ75" s="629"/>
      <c r="BR75" s="629"/>
      <c r="BS75" s="629"/>
      <c r="BT75" s="629"/>
      <c r="BU75" s="629"/>
      <c r="BV75" s="629"/>
      <c r="BW75" s="117"/>
      <c r="BX75" s="640" t="s">
        <v>184</v>
      </c>
      <c r="BY75" s="641"/>
      <c r="BZ75" s="641"/>
      <c r="CA75" s="641"/>
      <c r="CB75" s="641"/>
      <c r="CC75" s="641"/>
      <c r="CD75" s="641"/>
      <c r="CE75" s="117"/>
      <c r="CF75" s="624" t="s">
        <v>183</v>
      </c>
      <c r="CG75" s="625"/>
      <c r="CH75" s="625"/>
      <c r="CI75" s="625"/>
      <c r="CJ75" s="625"/>
      <c r="CK75" s="626"/>
      <c r="CL75" s="117"/>
      <c r="CM75" s="606" t="s">
        <v>182</v>
      </c>
      <c r="CN75" s="607"/>
      <c r="CO75" s="607"/>
      <c r="CP75" s="607"/>
      <c r="CQ75" s="607"/>
      <c r="CR75" s="607"/>
      <c r="CS75" s="197"/>
      <c r="CT75" s="606" t="s">
        <v>181</v>
      </c>
      <c r="CU75" s="607"/>
      <c r="CV75" s="607"/>
      <c r="CW75" s="607"/>
      <c r="CX75" s="607"/>
      <c r="CY75" s="607"/>
    </row>
    <row r="76" spans="1:104" s="407" customFormat="1" ht="18" customHeight="1" x14ac:dyDescent="0.25">
      <c r="A76" s="481"/>
      <c r="B76" s="480"/>
      <c r="C76" s="480"/>
      <c r="D76" s="479"/>
      <c r="E76" s="311" t="s">
        <v>178</v>
      </c>
      <c r="F76" s="310"/>
      <c r="G76" s="309" t="s">
        <v>177</v>
      </c>
      <c r="H76" s="308"/>
      <c r="I76" s="309" t="s">
        <v>180</v>
      </c>
      <c r="J76" s="308"/>
      <c r="K76" s="352"/>
      <c r="L76" s="301" t="s">
        <v>178</v>
      </c>
      <c r="M76" s="300"/>
      <c r="N76" s="299" t="s">
        <v>177</v>
      </c>
      <c r="O76" s="298"/>
      <c r="P76" s="299" t="s">
        <v>180</v>
      </c>
      <c r="Q76" s="298"/>
      <c r="R76" s="297" t="s">
        <v>179</v>
      </c>
      <c r="S76" s="119"/>
      <c r="T76" s="618" t="s">
        <v>178</v>
      </c>
      <c r="U76" s="619"/>
      <c r="V76" s="622" t="s">
        <v>177</v>
      </c>
      <c r="W76" s="623"/>
      <c r="X76" s="622" t="s">
        <v>180</v>
      </c>
      <c r="Y76" s="623"/>
      <c r="Z76" s="305" t="s">
        <v>179</v>
      </c>
      <c r="AA76" s="119"/>
      <c r="AB76" s="608" t="s">
        <v>178</v>
      </c>
      <c r="AC76" s="609"/>
      <c r="AD76" s="610" t="s">
        <v>177</v>
      </c>
      <c r="AE76" s="611"/>
      <c r="AF76" s="610" t="s">
        <v>180</v>
      </c>
      <c r="AG76" s="611"/>
      <c r="AH76" s="297" t="s">
        <v>179</v>
      </c>
      <c r="AI76" s="119"/>
      <c r="AJ76" s="618" t="s">
        <v>178</v>
      </c>
      <c r="AK76" s="619"/>
      <c r="AL76" s="622" t="s">
        <v>177</v>
      </c>
      <c r="AM76" s="623"/>
      <c r="AN76" s="622" t="s">
        <v>180</v>
      </c>
      <c r="AO76" s="623"/>
      <c r="AP76" s="305" t="s">
        <v>179</v>
      </c>
      <c r="AQ76" s="119"/>
      <c r="AR76" s="608" t="s">
        <v>178</v>
      </c>
      <c r="AS76" s="609"/>
      <c r="AT76" s="610" t="s">
        <v>177</v>
      </c>
      <c r="AU76" s="611"/>
      <c r="AV76" s="610" t="s">
        <v>180</v>
      </c>
      <c r="AW76" s="611"/>
      <c r="AX76" s="297" t="s">
        <v>179</v>
      </c>
      <c r="AY76" s="119"/>
      <c r="AZ76" s="618" t="s">
        <v>178</v>
      </c>
      <c r="BA76" s="619"/>
      <c r="BB76" s="622" t="s">
        <v>177</v>
      </c>
      <c r="BC76" s="623"/>
      <c r="BD76" s="622" t="s">
        <v>180</v>
      </c>
      <c r="BE76" s="623"/>
      <c r="BF76" s="482" t="s">
        <v>179</v>
      </c>
      <c r="BG76" s="119"/>
      <c r="BH76" s="608" t="s">
        <v>178</v>
      </c>
      <c r="BI76" s="609"/>
      <c r="BJ76" s="610" t="s">
        <v>177</v>
      </c>
      <c r="BK76" s="611"/>
      <c r="BL76" s="610" t="s">
        <v>180</v>
      </c>
      <c r="BM76" s="611"/>
      <c r="BN76" s="297" t="s">
        <v>179</v>
      </c>
      <c r="BO76" s="119"/>
      <c r="BP76" s="618" t="s">
        <v>178</v>
      </c>
      <c r="BQ76" s="619"/>
      <c r="BR76" s="622" t="s">
        <v>177</v>
      </c>
      <c r="BS76" s="623"/>
      <c r="BT76" s="622" t="s">
        <v>180</v>
      </c>
      <c r="BU76" s="623"/>
      <c r="BV76" s="482" t="s">
        <v>179</v>
      </c>
      <c r="BW76" s="117"/>
      <c r="BX76" s="608" t="s">
        <v>178</v>
      </c>
      <c r="BY76" s="609"/>
      <c r="BZ76" s="610" t="s">
        <v>177</v>
      </c>
      <c r="CA76" s="611"/>
      <c r="CB76" s="610" t="s">
        <v>180</v>
      </c>
      <c r="CC76" s="611"/>
      <c r="CD76" s="482" t="s">
        <v>179</v>
      </c>
      <c r="CE76" s="117"/>
      <c r="CF76" s="618" t="s">
        <v>178</v>
      </c>
      <c r="CG76" s="619"/>
      <c r="CH76" s="622" t="s">
        <v>177</v>
      </c>
      <c r="CI76" s="623"/>
      <c r="CJ76" s="622" t="s">
        <v>180</v>
      </c>
      <c r="CK76" s="623"/>
      <c r="CL76" s="117"/>
      <c r="CM76" s="608" t="s">
        <v>178</v>
      </c>
      <c r="CN76" s="609"/>
      <c r="CO76" s="610" t="s">
        <v>177</v>
      </c>
      <c r="CP76" s="611"/>
      <c r="CQ76" s="610" t="s">
        <v>180</v>
      </c>
      <c r="CR76" s="611"/>
      <c r="CS76" s="197"/>
      <c r="CT76" s="608" t="s">
        <v>178</v>
      </c>
      <c r="CU76" s="609"/>
      <c r="CV76" s="610" t="s">
        <v>177</v>
      </c>
      <c r="CW76" s="611"/>
      <c r="CX76" s="610" t="s">
        <v>180</v>
      </c>
      <c r="CY76" s="611"/>
    </row>
    <row r="77" spans="1:104" s="407" customFormat="1" ht="18" customHeight="1" x14ac:dyDescent="0.25">
      <c r="A77" s="481"/>
      <c r="B77" s="480"/>
      <c r="C77" s="480"/>
      <c r="D77" s="479"/>
      <c r="E77" s="294" t="s">
        <v>175</v>
      </c>
      <c r="F77" s="294" t="s">
        <v>174</v>
      </c>
      <c r="G77" s="294" t="s">
        <v>175</v>
      </c>
      <c r="H77" s="294" t="s">
        <v>174</v>
      </c>
      <c r="I77" s="294" t="s">
        <v>175</v>
      </c>
      <c r="J77" s="294" t="s">
        <v>174</v>
      </c>
      <c r="K77" s="352"/>
      <c r="L77" s="289" t="s">
        <v>175</v>
      </c>
      <c r="M77" s="293" t="s">
        <v>174</v>
      </c>
      <c r="N77" s="289" t="s">
        <v>175</v>
      </c>
      <c r="O77" s="289" t="s">
        <v>174</v>
      </c>
      <c r="P77" s="289" t="s">
        <v>175</v>
      </c>
      <c r="Q77" s="289" t="s">
        <v>174</v>
      </c>
      <c r="R77" s="289" t="s">
        <v>174</v>
      </c>
      <c r="S77" s="119"/>
      <c r="T77" s="290" t="s">
        <v>175</v>
      </c>
      <c r="U77" s="290" t="s">
        <v>174</v>
      </c>
      <c r="V77" s="290" t="s">
        <v>175</v>
      </c>
      <c r="W77" s="290" t="s">
        <v>174</v>
      </c>
      <c r="X77" s="290" t="s">
        <v>175</v>
      </c>
      <c r="Y77" s="290" t="s">
        <v>174</v>
      </c>
      <c r="Z77" s="290" t="s">
        <v>174</v>
      </c>
      <c r="AA77" s="119"/>
      <c r="AB77" s="289" t="s">
        <v>175</v>
      </c>
      <c r="AC77" s="293" t="s">
        <v>174</v>
      </c>
      <c r="AD77" s="289" t="s">
        <v>175</v>
      </c>
      <c r="AE77" s="289" t="s">
        <v>174</v>
      </c>
      <c r="AF77" s="289" t="s">
        <v>175</v>
      </c>
      <c r="AG77" s="289" t="s">
        <v>174</v>
      </c>
      <c r="AH77" s="289" t="s">
        <v>174</v>
      </c>
      <c r="AI77" s="119"/>
      <c r="AJ77" s="290" t="s">
        <v>175</v>
      </c>
      <c r="AK77" s="290" t="s">
        <v>174</v>
      </c>
      <c r="AL77" s="290" t="s">
        <v>175</v>
      </c>
      <c r="AM77" s="290" t="s">
        <v>174</v>
      </c>
      <c r="AN77" s="290" t="s">
        <v>175</v>
      </c>
      <c r="AO77" s="290" t="s">
        <v>174</v>
      </c>
      <c r="AP77" s="290" t="s">
        <v>174</v>
      </c>
      <c r="AQ77" s="119"/>
      <c r="AR77" s="289" t="s">
        <v>175</v>
      </c>
      <c r="AS77" s="293" t="s">
        <v>174</v>
      </c>
      <c r="AT77" s="289" t="s">
        <v>175</v>
      </c>
      <c r="AU77" s="289" t="s">
        <v>174</v>
      </c>
      <c r="AV77" s="289" t="s">
        <v>175</v>
      </c>
      <c r="AW77" s="289" t="s">
        <v>174</v>
      </c>
      <c r="AX77" s="289" t="s">
        <v>174</v>
      </c>
      <c r="AY77" s="119"/>
      <c r="AZ77" s="290" t="s">
        <v>175</v>
      </c>
      <c r="BA77" s="290" t="s">
        <v>174</v>
      </c>
      <c r="BB77" s="290" t="s">
        <v>175</v>
      </c>
      <c r="BC77" s="290" t="s">
        <v>174</v>
      </c>
      <c r="BD77" s="290" t="s">
        <v>175</v>
      </c>
      <c r="BE77" s="290" t="s">
        <v>174</v>
      </c>
      <c r="BF77" s="290" t="s">
        <v>174</v>
      </c>
      <c r="BG77" s="119"/>
      <c r="BH77" s="289" t="s">
        <v>175</v>
      </c>
      <c r="BI77" s="293" t="s">
        <v>174</v>
      </c>
      <c r="BJ77" s="289" t="s">
        <v>175</v>
      </c>
      <c r="BK77" s="289" t="s">
        <v>174</v>
      </c>
      <c r="BL77" s="289" t="s">
        <v>175</v>
      </c>
      <c r="BM77" s="289" t="s">
        <v>174</v>
      </c>
      <c r="BN77" s="289" t="s">
        <v>174</v>
      </c>
      <c r="BO77" s="119"/>
      <c r="BP77" s="290" t="s">
        <v>175</v>
      </c>
      <c r="BQ77" s="290" t="s">
        <v>174</v>
      </c>
      <c r="BR77" s="290" t="s">
        <v>175</v>
      </c>
      <c r="BS77" s="290" t="s">
        <v>174</v>
      </c>
      <c r="BT77" s="290" t="s">
        <v>175</v>
      </c>
      <c r="BU77" s="290" t="s">
        <v>174</v>
      </c>
      <c r="BV77" s="290" t="s">
        <v>174</v>
      </c>
      <c r="BW77" s="117"/>
      <c r="BX77" s="289" t="s">
        <v>175</v>
      </c>
      <c r="BY77" s="293" t="s">
        <v>174</v>
      </c>
      <c r="BZ77" s="289" t="s">
        <v>175</v>
      </c>
      <c r="CA77" s="289" t="s">
        <v>174</v>
      </c>
      <c r="CB77" s="289" t="s">
        <v>175</v>
      </c>
      <c r="CC77" s="289" t="s">
        <v>174</v>
      </c>
      <c r="CD77" s="290" t="s">
        <v>174</v>
      </c>
      <c r="CE77" s="117"/>
      <c r="CF77" s="290" t="s">
        <v>175</v>
      </c>
      <c r="CG77" s="290" t="s">
        <v>174</v>
      </c>
      <c r="CH77" s="290" t="s">
        <v>175</v>
      </c>
      <c r="CI77" s="290" t="s">
        <v>174</v>
      </c>
      <c r="CJ77" s="290" t="s">
        <v>175</v>
      </c>
      <c r="CK77" s="290" t="s">
        <v>174</v>
      </c>
      <c r="CL77" s="117"/>
      <c r="CM77" s="289" t="s">
        <v>175</v>
      </c>
      <c r="CN77" s="293" t="s">
        <v>174</v>
      </c>
      <c r="CO77" s="289" t="s">
        <v>175</v>
      </c>
      <c r="CP77" s="289" t="s">
        <v>174</v>
      </c>
      <c r="CQ77" s="289" t="s">
        <v>175</v>
      </c>
      <c r="CR77" s="289" t="s">
        <v>174</v>
      </c>
      <c r="CS77" s="197"/>
      <c r="CT77" s="289" t="s">
        <v>175</v>
      </c>
      <c r="CU77" s="293" t="s">
        <v>174</v>
      </c>
      <c r="CV77" s="289" t="s">
        <v>175</v>
      </c>
      <c r="CW77" s="289" t="s">
        <v>174</v>
      </c>
      <c r="CX77" s="289" t="s">
        <v>175</v>
      </c>
      <c r="CY77" s="289" t="s">
        <v>174</v>
      </c>
    </row>
    <row r="78" spans="1:104" s="407" customFormat="1" x14ac:dyDescent="0.25">
      <c r="A78" s="406">
        <v>1200000000</v>
      </c>
      <c r="B78" s="405" t="s">
        <v>290</v>
      </c>
      <c r="C78" s="405"/>
      <c r="D78" s="405"/>
      <c r="E78" s="477">
        <f>E79+E82+E83+E84+E85+E86+E87+E88+E91+E107</f>
        <v>3463692</v>
      </c>
      <c r="F78" s="477">
        <f>F79+F82+F84+F91+F107</f>
        <v>3964566</v>
      </c>
      <c r="G78" s="477">
        <f>G79+G82+G83+G84+G85+G86+G87+G88+G91+G107</f>
        <v>4867672.0200000005</v>
      </c>
      <c r="H78" s="477">
        <f>H79+H82+H83+H84+H85+H86+H87+H88+H91+H107</f>
        <v>8147603.0999999996</v>
      </c>
      <c r="I78" s="477">
        <f>I79+I82+I83+I84+I85+I86+I87+I88+I91+I107</f>
        <v>8331364.0200000005</v>
      </c>
      <c r="J78" s="477">
        <f>J79+J82+J83+J84+J85+J86+J87+J88+J91+J107</f>
        <v>12112169.1</v>
      </c>
      <c r="K78" s="352"/>
      <c r="L78" s="478">
        <f t="shared" ref="L78:Q78" si="30">L79+L82+L83+L84+L85+L86+L87+L88+L91+L107</f>
        <v>12198712.280000001</v>
      </c>
      <c r="M78" s="477">
        <f t="shared" si="30"/>
        <v>12114458</v>
      </c>
      <c r="N78" s="478">
        <f t="shared" si="30"/>
        <v>4101998.71</v>
      </c>
      <c r="O78" s="478">
        <f t="shared" si="30"/>
        <v>6943696.1399999997</v>
      </c>
      <c r="P78" s="477">
        <f t="shared" si="30"/>
        <v>16300710.99</v>
      </c>
      <c r="Q78" s="477">
        <f t="shared" si="30"/>
        <v>19058154.140000001</v>
      </c>
      <c r="R78" s="477">
        <f t="shared" ref="R78:R107" si="31">Q78+J78</f>
        <v>31170323.240000002</v>
      </c>
      <c r="S78" s="119"/>
      <c r="T78" s="478">
        <f t="shared" ref="T78:Y78" si="32">T79+T82+T83+T84+T85+T86+T87+T88+T91+T107</f>
        <v>2732781</v>
      </c>
      <c r="U78" s="478">
        <f t="shared" si="32"/>
        <v>2789485</v>
      </c>
      <c r="V78" s="478">
        <f t="shared" si="32"/>
        <v>4819214.1300000008</v>
      </c>
      <c r="W78" s="478">
        <f t="shared" si="32"/>
        <v>7591526.1399999997</v>
      </c>
      <c r="X78" s="477">
        <f t="shared" si="32"/>
        <v>7551995.1300000008</v>
      </c>
      <c r="Y78" s="477">
        <f t="shared" si="32"/>
        <v>10381011.140000001</v>
      </c>
      <c r="Z78" s="477">
        <f t="shared" ref="Z78:Z107" si="33">Y78+R78</f>
        <v>41551334.380000003</v>
      </c>
      <c r="AA78" s="119"/>
      <c r="AB78" s="478">
        <f t="shared" ref="AB78:AG78" si="34">AB79+AB82+AB83+AB84+AB85+AB86+AB87+AB88+AB91+AB107</f>
        <v>3172661.65</v>
      </c>
      <c r="AC78" s="478">
        <f t="shared" si="34"/>
        <v>2939398</v>
      </c>
      <c r="AD78" s="478">
        <f t="shared" si="34"/>
        <v>4872312.5600000005</v>
      </c>
      <c r="AE78" s="478">
        <f t="shared" si="34"/>
        <v>6608971.1400000006</v>
      </c>
      <c r="AF78" s="477">
        <f t="shared" si="34"/>
        <v>8044974.2100000009</v>
      </c>
      <c r="AG78" s="477">
        <f t="shared" si="34"/>
        <v>9548369.1400000006</v>
      </c>
      <c r="AH78" s="477">
        <f t="shared" ref="AH78:AH107" si="35">AG78+Z78</f>
        <v>51099703.520000003</v>
      </c>
      <c r="AI78" s="119"/>
      <c r="AJ78" s="478">
        <f t="shared" ref="AJ78:AO78" si="36">AJ79+AJ82+AJ83+AJ84+AJ85+AJ86+AJ87+AJ88+AJ91+AJ107</f>
        <v>2772083.34</v>
      </c>
      <c r="AK78" s="478">
        <f t="shared" si="36"/>
        <v>3426405</v>
      </c>
      <c r="AL78" s="478">
        <f t="shared" si="36"/>
        <v>4183212.86</v>
      </c>
      <c r="AM78" s="478">
        <f t="shared" si="36"/>
        <v>7327400.1399999997</v>
      </c>
      <c r="AN78" s="477">
        <f t="shared" si="36"/>
        <v>6955296.2000000002</v>
      </c>
      <c r="AO78" s="477">
        <f t="shared" si="36"/>
        <v>10753805.140000001</v>
      </c>
      <c r="AP78" s="477">
        <f t="shared" ref="AP78:AP107" si="37">AO78+AH78</f>
        <v>61853508.660000004</v>
      </c>
      <c r="AQ78" s="119"/>
      <c r="AR78" s="478">
        <f t="shared" ref="AR78:AW78" si="38">AR79+AR82+AR83+AR84+AR85+AR86+AR87+AR88+AR91+AR107</f>
        <v>2763697.4</v>
      </c>
      <c r="AS78" s="478">
        <f t="shared" si="38"/>
        <v>2657589</v>
      </c>
      <c r="AT78" s="478">
        <f t="shared" si="38"/>
        <v>3129576.18</v>
      </c>
      <c r="AU78" s="478">
        <f t="shared" si="38"/>
        <v>5950701.1400000006</v>
      </c>
      <c r="AV78" s="477">
        <f t="shared" si="38"/>
        <v>5893273.5799999991</v>
      </c>
      <c r="AW78" s="477">
        <f t="shared" si="38"/>
        <v>8608290.1400000006</v>
      </c>
      <c r="AX78" s="477">
        <f t="shared" ref="AX78:AX107" si="39">AW78+AP78</f>
        <v>70461798.800000012</v>
      </c>
      <c r="AY78" s="119"/>
      <c r="AZ78" s="478">
        <f t="shared" ref="AZ78:BE78" si="40">AZ79+AZ82+AZ83+AZ84+AZ85+AZ86+AZ87+AZ88+AZ91+AZ107</f>
        <v>2481473.14</v>
      </c>
      <c r="BA78" s="478">
        <f t="shared" si="40"/>
        <v>2648667</v>
      </c>
      <c r="BB78" s="478">
        <f t="shared" si="40"/>
        <v>2737338.88</v>
      </c>
      <c r="BC78" s="478">
        <f t="shared" si="40"/>
        <v>7094983.1399999997</v>
      </c>
      <c r="BD78" s="477">
        <f t="shared" si="40"/>
        <v>5218812.0199999996</v>
      </c>
      <c r="BE78" s="477">
        <f t="shared" si="40"/>
        <v>9743650.1400000006</v>
      </c>
      <c r="BF78" s="477">
        <f t="shared" ref="BF78:BF107" si="41">BE78+AX78</f>
        <v>80205448.940000013</v>
      </c>
      <c r="BG78" s="119"/>
      <c r="BH78" s="478">
        <f t="shared" ref="BH78:BM78" si="42">BH79+BH82+BH83+BH84+BH85+BH86+BH87+BH88+BH91+BH107</f>
        <v>3273201.6</v>
      </c>
      <c r="BI78" s="477">
        <f t="shared" si="42"/>
        <v>2475942.12</v>
      </c>
      <c r="BJ78" s="478">
        <f t="shared" si="42"/>
        <v>2362276.2800000003</v>
      </c>
      <c r="BK78" s="478">
        <f t="shared" si="42"/>
        <v>6919546.1400000006</v>
      </c>
      <c r="BL78" s="477">
        <f t="shared" si="42"/>
        <v>5635477.8799999999</v>
      </c>
      <c r="BM78" s="477">
        <f t="shared" si="42"/>
        <v>9395488.2599999998</v>
      </c>
      <c r="BN78" s="477">
        <f t="shared" ref="BN78:BN107" si="43">BM78+BF78</f>
        <v>89600937.200000018</v>
      </c>
      <c r="BO78" s="119"/>
      <c r="BP78" s="478">
        <f>BP79+BP82+BP83+BP84+BP85+BP86+BP87+BP88+BP91+BP107</f>
        <v>3286947.36</v>
      </c>
      <c r="BQ78" s="478">
        <f>BQ79+BQ82+BQ83+BQ84+BQ85+BQ86+BQ87+BQ88+BQ91+BQ107</f>
        <v>2322961.84</v>
      </c>
      <c r="BR78" s="478">
        <f>BR79+BR82+BR83+BR84+BR85+BR86+BR87+BR88+BR91+BR107</f>
        <v>3551075.13</v>
      </c>
      <c r="BS78" s="478"/>
      <c r="BT78" s="477">
        <f>BT79+BT82+BT83+BT84+BT85+BT86+BT87+BT88+BT91+BT107</f>
        <v>6838022.4899999993</v>
      </c>
      <c r="BU78" s="477">
        <f>BU79+BU82+BU83+BU84+BU85+BU86+BU87+BU88+BU91+BU107</f>
        <v>9396015.2249999996</v>
      </c>
      <c r="BV78" s="477">
        <f t="shared" ref="BV78:BV107" si="44">BU78+BN78</f>
        <v>98996952.425000012</v>
      </c>
      <c r="BW78" s="117"/>
      <c r="BX78" s="478">
        <f t="shared" ref="BX78:CC78" si="45">BX79+BX82+BX83+BX84+BX85+BX86+BX87+BX88+BX91+BX107</f>
        <v>3393817.14</v>
      </c>
      <c r="BY78" s="478">
        <f t="shared" si="45"/>
        <v>3013345</v>
      </c>
      <c r="BZ78" s="478">
        <f t="shared" si="45"/>
        <v>7061231.4900000002</v>
      </c>
      <c r="CA78" s="478">
        <f t="shared" si="45"/>
        <v>5543526.5821874999</v>
      </c>
      <c r="CB78" s="477">
        <f t="shared" si="45"/>
        <v>10455048.630000001</v>
      </c>
      <c r="CC78" s="477">
        <f t="shared" si="45"/>
        <v>8556871.5821874999</v>
      </c>
      <c r="CD78" s="477">
        <f t="shared" ref="CD78:CD107" si="46">CC78+BV78</f>
        <v>107553824.00718752</v>
      </c>
      <c r="CE78" s="117"/>
      <c r="CF78" s="478">
        <f>CF79+CF82+CF83+CF84+CF85+CF86+CF87+CF88+CF91+CF107</f>
        <v>2935078.73</v>
      </c>
      <c r="CG78" s="478"/>
      <c r="CH78" s="478">
        <f>CH79+CH82+CH83+CH84+CH85+CH86+CH87+CH88+CH91+CH107</f>
        <v>6346256.5700000003</v>
      </c>
      <c r="CI78" s="478"/>
      <c r="CJ78" s="477">
        <f>CJ79+CJ82+CJ83+CJ84+CJ85+CJ86+CJ87+CJ88+CJ91+CJ107</f>
        <v>9281335.3000000007</v>
      </c>
      <c r="CK78" s="477">
        <f>CK79+CK82+CK83+CK84+CK85+CK86+CK87+CK88+CK91+CK107</f>
        <v>0</v>
      </c>
      <c r="CL78" s="117"/>
      <c r="CM78" s="478">
        <f>CM79+CM82+CM83+CM84+CM85+CM86+CM87+CM88+CM91+CM107</f>
        <v>3817111.36</v>
      </c>
      <c r="CN78" s="478"/>
      <c r="CO78" s="478">
        <f>CO79+CO82+CO83+CO84+CO85+CO86+CO87+CO88+CO91+CO107</f>
        <v>7528373.1799999997</v>
      </c>
      <c r="CP78" s="478"/>
      <c r="CQ78" s="477">
        <f>CQ79+CQ82+CQ83+CQ84+CQ85+CQ86+CQ87+CQ88+CQ91+CQ107</f>
        <v>11345484.539999999</v>
      </c>
      <c r="CR78" s="477">
        <f>CR79+CR82+CR83+CR84+CR85+CR86+CR87+CR88+CR91+CR107</f>
        <v>0</v>
      </c>
      <c r="CS78" s="197"/>
      <c r="CT78" s="477">
        <f t="shared" ref="CT78:CY78" si="47">CT79+CT82+CT83+CT84+CT85+CT86+CT87+CT88+CT91+CT107</f>
        <v>46291257</v>
      </c>
      <c r="CU78" s="477">
        <f t="shared" si="47"/>
        <v>38352816.960000001</v>
      </c>
      <c r="CV78" s="477">
        <f t="shared" si="47"/>
        <v>55478341.990000002</v>
      </c>
      <c r="CW78" s="477">
        <f t="shared" si="47"/>
        <v>68722050.799687505</v>
      </c>
      <c r="CX78" s="477">
        <f t="shared" si="47"/>
        <v>101769598.99000001</v>
      </c>
      <c r="CY78" s="477">
        <f t="shared" si="47"/>
        <v>107553824.00718749</v>
      </c>
      <c r="CZ78" s="462"/>
    </row>
    <row r="79" spans="1:104" s="407" customFormat="1" x14ac:dyDescent="0.25">
      <c r="A79" s="347">
        <v>1200010000</v>
      </c>
      <c r="B79" s="377" t="s">
        <v>289</v>
      </c>
      <c r="C79" s="377"/>
      <c r="D79" s="377"/>
      <c r="E79" s="100">
        <f t="shared" ref="E79:J79" si="48">E80+E81</f>
        <v>1491775</v>
      </c>
      <c r="F79" s="100">
        <f t="shared" si="48"/>
        <v>2126111</v>
      </c>
      <c r="G79" s="100">
        <f t="shared" si="48"/>
        <v>3812111.64</v>
      </c>
      <c r="H79" s="100">
        <f t="shared" si="48"/>
        <v>5318454.6399999997</v>
      </c>
      <c r="I79" s="100">
        <f t="shared" si="48"/>
        <v>5303886.6400000006</v>
      </c>
      <c r="J79" s="100">
        <f t="shared" si="48"/>
        <v>7444565.6399999997</v>
      </c>
      <c r="K79" s="352"/>
      <c r="L79" s="99">
        <f t="shared" ref="L79:Q79" si="49">L80+L81</f>
        <v>1634131</v>
      </c>
      <c r="M79" s="100">
        <f t="shared" si="49"/>
        <v>1376336</v>
      </c>
      <c r="N79" s="99">
        <f t="shared" si="49"/>
        <v>3074283.58</v>
      </c>
      <c r="O79" s="99">
        <f t="shared" si="49"/>
        <v>4432100</v>
      </c>
      <c r="P79" s="100">
        <f t="shared" si="49"/>
        <v>4708414.58</v>
      </c>
      <c r="Q79" s="100">
        <f t="shared" si="49"/>
        <v>5808436</v>
      </c>
      <c r="R79" s="100">
        <f t="shared" si="31"/>
        <v>13253001.640000001</v>
      </c>
      <c r="S79" s="119"/>
      <c r="T79" s="99">
        <f t="shared" ref="T79:Y79" si="50">T80+T81</f>
        <v>1334085</v>
      </c>
      <c r="U79" s="99">
        <f t="shared" si="50"/>
        <v>1498793</v>
      </c>
      <c r="V79" s="99">
        <f t="shared" si="50"/>
        <v>3812111.64</v>
      </c>
      <c r="W79" s="99">
        <f t="shared" si="50"/>
        <v>4345663</v>
      </c>
      <c r="X79" s="100">
        <f t="shared" si="50"/>
        <v>5146196.6400000006</v>
      </c>
      <c r="Y79" s="100">
        <f t="shared" si="50"/>
        <v>5844456</v>
      </c>
      <c r="Z79" s="100">
        <f t="shared" si="33"/>
        <v>19097457.640000001</v>
      </c>
      <c r="AA79" s="119"/>
      <c r="AB79" s="99">
        <f t="shared" ref="AB79:AG79" si="51">AB80+AB81</f>
        <v>1576206</v>
      </c>
      <c r="AC79" s="99">
        <f t="shared" si="51"/>
        <v>1544470</v>
      </c>
      <c r="AD79" s="99">
        <f t="shared" si="51"/>
        <v>3744477.4</v>
      </c>
      <c r="AE79" s="99">
        <f t="shared" si="51"/>
        <v>3918055</v>
      </c>
      <c r="AF79" s="100">
        <f t="shared" si="51"/>
        <v>5320683.4000000004</v>
      </c>
      <c r="AG79" s="100">
        <f t="shared" si="51"/>
        <v>5462525</v>
      </c>
      <c r="AH79" s="100">
        <f t="shared" si="35"/>
        <v>24559982.640000001</v>
      </c>
      <c r="AI79" s="119"/>
      <c r="AJ79" s="99">
        <f t="shared" ref="AJ79:AO79" si="52">AJ80+AJ81</f>
        <v>1364564</v>
      </c>
      <c r="AK79" s="99">
        <f t="shared" si="52"/>
        <v>1572298</v>
      </c>
      <c r="AL79" s="99">
        <f t="shared" si="52"/>
        <v>3183728.08</v>
      </c>
      <c r="AM79" s="99">
        <f t="shared" si="52"/>
        <v>4568573</v>
      </c>
      <c r="AN79" s="100">
        <f t="shared" si="52"/>
        <v>4548292.08</v>
      </c>
      <c r="AO79" s="100">
        <f t="shared" si="52"/>
        <v>6140871</v>
      </c>
      <c r="AP79" s="100">
        <f t="shared" si="37"/>
        <v>30700853.640000001</v>
      </c>
      <c r="AQ79" s="119"/>
      <c r="AR79" s="99">
        <f t="shared" ref="AR79:AW79" si="53">AR80+AR81</f>
        <v>1311352</v>
      </c>
      <c r="AS79" s="99">
        <f t="shared" si="53"/>
        <v>790285</v>
      </c>
      <c r="AT79" s="99">
        <f t="shared" si="53"/>
        <v>2145849.94</v>
      </c>
      <c r="AU79" s="99">
        <f t="shared" si="53"/>
        <v>3250157</v>
      </c>
      <c r="AV79" s="100">
        <f t="shared" si="53"/>
        <v>3457201.94</v>
      </c>
      <c r="AW79" s="100">
        <f t="shared" si="53"/>
        <v>4040442</v>
      </c>
      <c r="AX79" s="100">
        <f t="shared" si="39"/>
        <v>34741295.640000001</v>
      </c>
      <c r="AY79" s="119"/>
      <c r="AZ79" s="99">
        <f t="shared" ref="AZ79:BE79" si="54">AZ80+AZ81</f>
        <v>1099711</v>
      </c>
      <c r="BA79" s="99">
        <f t="shared" si="54"/>
        <v>1315957</v>
      </c>
      <c r="BB79" s="99">
        <f t="shared" si="54"/>
        <v>1752341.64</v>
      </c>
      <c r="BC79" s="99">
        <f t="shared" si="54"/>
        <v>4305500</v>
      </c>
      <c r="BD79" s="100">
        <f t="shared" si="54"/>
        <v>2852052.6399999997</v>
      </c>
      <c r="BE79" s="100">
        <f t="shared" si="54"/>
        <v>5621457</v>
      </c>
      <c r="BF79" s="100">
        <f t="shared" si="41"/>
        <v>40362752.640000001</v>
      </c>
      <c r="BG79" s="119"/>
      <c r="BH79" s="99">
        <f t="shared" ref="BH79:BM79" si="55">BH80+BH81</f>
        <v>1702608</v>
      </c>
      <c r="BI79" s="100">
        <f t="shared" si="55"/>
        <v>1278785</v>
      </c>
      <c r="BJ79" s="99">
        <f t="shared" si="55"/>
        <v>1377279.04</v>
      </c>
      <c r="BK79" s="99">
        <f t="shared" si="55"/>
        <v>4136675</v>
      </c>
      <c r="BL79" s="100">
        <f t="shared" si="55"/>
        <v>3079887.04</v>
      </c>
      <c r="BM79" s="100">
        <f t="shared" si="55"/>
        <v>5415460</v>
      </c>
      <c r="BN79" s="100">
        <f t="shared" si="43"/>
        <v>45778212.640000001</v>
      </c>
      <c r="BO79" s="119"/>
      <c r="BP79" s="99">
        <f t="shared" ref="BP79:BU79" si="56">BP80+BP81</f>
        <v>1702608</v>
      </c>
      <c r="BQ79" s="99">
        <f t="shared" si="56"/>
        <v>1059734.83</v>
      </c>
      <c r="BR79" s="99">
        <f t="shared" si="56"/>
        <v>2397941.19</v>
      </c>
      <c r="BS79" s="99">
        <f t="shared" si="56"/>
        <v>4284397.2050000001</v>
      </c>
      <c r="BT79" s="100">
        <f t="shared" si="56"/>
        <v>4100549.19</v>
      </c>
      <c r="BU79" s="100">
        <f t="shared" si="56"/>
        <v>5344132.0350000001</v>
      </c>
      <c r="BV79" s="100">
        <f t="shared" si="44"/>
        <v>51122344.674999997</v>
      </c>
      <c r="BW79" s="117"/>
      <c r="BX79" s="99">
        <f t="shared" ref="BX79:CC79" si="57">BX80+BX81</f>
        <v>1794145</v>
      </c>
      <c r="BY79" s="99">
        <f t="shared" si="57"/>
        <v>1605126</v>
      </c>
      <c r="BZ79" s="99">
        <f t="shared" si="57"/>
        <v>5964110.1500000004</v>
      </c>
      <c r="CA79" s="99">
        <f t="shared" si="57"/>
        <v>3576537.9</v>
      </c>
      <c r="CB79" s="100">
        <f t="shared" si="57"/>
        <v>7758255.1500000004</v>
      </c>
      <c r="CC79" s="100">
        <f t="shared" si="57"/>
        <v>5181663.9000000004</v>
      </c>
      <c r="CD79" s="100">
        <f t="shared" si="46"/>
        <v>56304008.574999996</v>
      </c>
      <c r="CE79" s="117"/>
      <c r="CF79" s="99">
        <f>CF80+CF81</f>
        <v>1490967</v>
      </c>
      <c r="CG79" s="99"/>
      <c r="CH79" s="99">
        <f>CH80+CH81</f>
        <v>5226282.09</v>
      </c>
      <c r="CI79" s="99"/>
      <c r="CJ79" s="100">
        <f>CJ80+CJ81</f>
        <v>6717249.0899999999</v>
      </c>
      <c r="CK79" s="100">
        <f>CK80+CK81</f>
        <v>0</v>
      </c>
      <c r="CL79" s="117"/>
      <c r="CM79" s="99">
        <f>CM80+CM81</f>
        <v>2080848</v>
      </c>
      <c r="CN79" s="99"/>
      <c r="CO79" s="99">
        <f>CO80+CO81</f>
        <v>6335483.5999999996</v>
      </c>
      <c r="CP79" s="99"/>
      <c r="CQ79" s="100">
        <f>CQ80+CQ81</f>
        <v>8416331.5999999996</v>
      </c>
      <c r="CR79" s="100">
        <f>CR80+CR81</f>
        <v>0</v>
      </c>
      <c r="CS79" s="378"/>
      <c r="CT79" s="60">
        <f t="shared" ref="CT79:CT106" si="58">E79+L79+T79+AB79+AJ79+AR79+AZ79+BH79+BP79+BX79+CF79+CM79</f>
        <v>18583000</v>
      </c>
      <c r="CU79" s="60">
        <f t="shared" ref="CU79:CU106" si="59">F79+M79+U79+AC79+AK79+AS79+BA79+BI79+BQ79+BY79+CG79+CN79</f>
        <v>14167895.83</v>
      </c>
      <c r="CV79" s="60">
        <f t="shared" ref="CV79:CV106" si="60">G79+N79+V79+AD79+AL79+AT79+BB79+BJ79+BR79+BZ79+CH79+CO79</f>
        <v>42825999.990000002</v>
      </c>
      <c r="CW79" s="60">
        <f t="shared" ref="CW79:CW106" si="61">H79+O79+W79+AE79+AM79+AU79+BC79+BK79+BS79+CA79+CI79+CP79</f>
        <v>42136112.744999997</v>
      </c>
      <c r="CX79" s="100">
        <f>CX80+CX81</f>
        <v>61408999.990000002</v>
      </c>
      <c r="CY79" s="100">
        <f>CY80+CY81</f>
        <v>56304008.574999996</v>
      </c>
      <c r="CZ79" s="462"/>
    </row>
    <row r="80" spans="1:104" x14ac:dyDescent="0.25">
      <c r="A80" s="358">
        <v>1200010100</v>
      </c>
      <c r="B80" s="439"/>
      <c r="C80" s="467" t="s">
        <v>288</v>
      </c>
      <c r="D80" s="392"/>
      <c r="E80" s="348">
        <v>0</v>
      </c>
      <c r="F80" s="348">
        <v>0</v>
      </c>
      <c r="G80" s="348">
        <v>0</v>
      </c>
      <c r="H80" s="348">
        <v>0</v>
      </c>
      <c r="I80" s="348">
        <v>0</v>
      </c>
      <c r="J80" s="348">
        <f>H80+F80</f>
        <v>0</v>
      </c>
      <c r="K80" s="352"/>
      <c r="L80" s="476">
        <v>0</v>
      </c>
      <c r="M80" s="348">
        <v>0</v>
      </c>
      <c r="N80" s="476">
        <v>0</v>
      </c>
      <c r="O80" s="476">
        <v>0</v>
      </c>
      <c r="P80" s="348">
        <v>0</v>
      </c>
      <c r="Q80" s="348">
        <f>O80+M80</f>
        <v>0</v>
      </c>
      <c r="R80" s="348">
        <f t="shared" si="31"/>
        <v>0</v>
      </c>
      <c r="S80" s="119"/>
      <c r="T80" s="476">
        <v>0</v>
      </c>
      <c r="U80" s="476">
        <v>0</v>
      </c>
      <c r="V80" s="476">
        <v>0</v>
      </c>
      <c r="W80" s="476">
        <v>0</v>
      </c>
      <c r="X80" s="348">
        <v>0</v>
      </c>
      <c r="Y80" s="348">
        <f>W80+U80</f>
        <v>0</v>
      </c>
      <c r="Z80" s="348">
        <f t="shared" si="33"/>
        <v>0</v>
      </c>
      <c r="AA80" s="119"/>
      <c r="AB80" s="476">
        <v>0</v>
      </c>
      <c r="AC80" s="476">
        <v>0</v>
      </c>
      <c r="AD80" s="476">
        <v>0</v>
      </c>
      <c r="AE80" s="476">
        <v>0</v>
      </c>
      <c r="AF80" s="348">
        <v>0</v>
      </c>
      <c r="AG80" s="348">
        <f>AE80+AC80</f>
        <v>0</v>
      </c>
      <c r="AH80" s="348">
        <f t="shared" si="35"/>
        <v>0</v>
      </c>
      <c r="AI80" s="119"/>
      <c r="AJ80" s="476">
        <v>0</v>
      </c>
      <c r="AK80" s="476">
        <v>0</v>
      </c>
      <c r="AL80" s="476">
        <v>0</v>
      </c>
      <c r="AM80" s="476">
        <v>0</v>
      </c>
      <c r="AN80" s="348">
        <v>0</v>
      </c>
      <c r="AO80" s="348">
        <f>AM80+AK80</f>
        <v>0</v>
      </c>
      <c r="AP80" s="92">
        <f t="shared" si="37"/>
        <v>0</v>
      </c>
      <c r="AQ80" s="119"/>
      <c r="AR80" s="476">
        <v>0</v>
      </c>
      <c r="AS80" s="476">
        <v>0</v>
      </c>
      <c r="AT80" s="476">
        <v>0</v>
      </c>
      <c r="AU80" s="476">
        <v>0</v>
      </c>
      <c r="AV80" s="348">
        <v>0</v>
      </c>
      <c r="AW80" s="348">
        <f>AU80+AS80</f>
        <v>0</v>
      </c>
      <c r="AX80" s="348">
        <f t="shared" si="39"/>
        <v>0</v>
      </c>
      <c r="AY80" s="119"/>
      <c r="AZ80" s="476">
        <v>0</v>
      </c>
      <c r="BA80" s="476">
        <v>0</v>
      </c>
      <c r="BB80" s="476">
        <v>0</v>
      </c>
      <c r="BC80" s="476">
        <v>0</v>
      </c>
      <c r="BD80" s="348">
        <v>0</v>
      </c>
      <c r="BE80" s="348">
        <f>BC80+BA80</f>
        <v>0</v>
      </c>
      <c r="BF80" s="92">
        <f t="shared" si="41"/>
        <v>0</v>
      </c>
      <c r="BG80" s="119"/>
      <c r="BH80" s="476">
        <v>0</v>
      </c>
      <c r="BI80" s="348"/>
      <c r="BJ80" s="476">
        <v>0</v>
      </c>
      <c r="BK80" s="476">
        <v>0</v>
      </c>
      <c r="BL80" s="348">
        <v>0</v>
      </c>
      <c r="BM80" s="348">
        <f>BK80+BI80</f>
        <v>0</v>
      </c>
      <c r="BN80" s="92">
        <f t="shared" si="43"/>
        <v>0</v>
      </c>
      <c r="BO80" s="119"/>
      <c r="BP80" s="476">
        <v>0</v>
      </c>
      <c r="BQ80" s="476">
        <v>0</v>
      </c>
      <c r="BR80" s="476">
        <v>0</v>
      </c>
      <c r="BS80" s="476">
        <v>0</v>
      </c>
      <c r="BT80" s="348">
        <v>0</v>
      </c>
      <c r="BU80" s="348">
        <f>BS80+BQ80</f>
        <v>0</v>
      </c>
      <c r="BV80" s="348">
        <f t="shared" si="44"/>
        <v>0</v>
      </c>
      <c r="BW80" s="117"/>
      <c r="BX80" s="476">
        <v>0</v>
      </c>
      <c r="BY80" s="476"/>
      <c r="BZ80" s="476">
        <v>0</v>
      </c>
      <c r="CA80" s="476">
        <v>0</v>
      </c>
      <c r="CB80" s="348">
        <v>0</v>
      </c>
      <c r="CC80" s="348">
        <f>CA80+BY80</f>
        <v>0</v>
      </c>
      <c r="CD80" s="348">
        <f t="shared" si="46"/>
        <v>0</v>
      </c>
      <c r="CE80" s="117"/>
      <c r="CF80" s="476">
        <v>0</v>
      </c>
      <c r="CG80" s="476"/>
      <c r="CH80" s="476">
        <v>0</v>
      </c>
      <c r="CI80" s="476"/>
      <c r="CJ80" s="348">
        <v>0</v>
      </c>
      <c r="CK80" s="348">
        <f>CI80+CG80</f>
        <v>0</v>
      </c>
      <c r="CL80" s="117"/>
      <c r="CM80" s="476">
        <v>0</v>
      </c>
      <c r="CN80" s="476"/>
      <c r="CO80" s="476">
        <v>0</v>
      </c>
      <c r="CP80" s="476"/>
      <c r="CQ80" s="348">
        <v>0</v>
      </c>
      <c r="CR80" s="348">
        <f>CP80+CN80</f>
        <v>0</v>
      </c>
      <c r="CS80" s="197"/>
      <c r="CT80" s="272">
        <f t="shared" si="58"/>
        <v>0</v>
      </c>
      <c r="CU80" s="272">
        <f t="shared" si="59"/>
        <v>0</v>
      </c>
      <c r="CV80" s="272">
        <f t="shared" si="60"/>
        <v>0</v>
      </c>
      <c r="CW80" s="272">
        <f t="shared" si="61"/>
        <v>0</v>
      </c>
      <c r="CX80" s="348">
        <v>0</v>
      </c>
      <c r="CY80" s="348">
        <f>CW80+CU80</f>
        <v>0</v>
      </c>
    </row>
    <row r="81" spans="1:104" x14ac:dyDescent="0.25">
      <c r="A81" s="358">
        <v>1200020100</v>
      </c>
      <c r="B81" s="439"/>
      <c r="C81" s="467" t="s">
        <v>287</v>
      </c>
      <c r="D81" s="392"/>
      <c r="E81" s="348">
        <v>1491775</v>
      </c>
      <c r="F81" s="348">
        <v>2126111</v>
      </c>
      <c r="G81" s="200">
        <v>3812111.64</v>
      </c>
      <c r="H81" s="240">
        <v>5318454.6399999997</v>
      </c>
      <c r="I81" s="348">
        <f>G81+E81</f>
        <v>5303886.6400000006</v>
      </c>
      <c r="J81" s="348">
        <f>H81+F81</f>
        <v>7444565.6399999997</v>
      </c>
      <c r="K81" s="352"/>
      <c r="L81" s="436">
        <v>1634131</v>
      </c>
      <c r="M81" s="200">
        <v>1376336</v>
      </c>
      <c r="N81" s="436">
        <v>3074283.58</v>
      </c>
      <c r="O81" s="436">
        <v>4432100</v>
      </c>
      <c r="P81" s="348">
        <f>N81+L81</f>
        <v>4708414.58</v>
      </c>
      <c r="Q81" s="348">
        <f>O81+M81</f>
        <v>5808436</v>
      </c>
      <c r="R81" s="471">
        <f t="shared" si="31"/>
        <v>13253001.640000001</v>
      </c>
      <c r="S81" s="119"/>
      <c r="T81" s="436">
        <v>1334085</v>
      </c>
      <c r="U81" s="436">
        <v>1498793</v>
      </c>
      <c r="V81" s="436">
        <v>3812111.64</v>
      </c>
      <c r="W81" s="436">
        <v>4345663</v>
      </c>
      <c r="X81" s="348">
        <f>V81+T81</f>
        <v>5146196.6400000006</v>
      </c>
      <c r="Y81" s="348">
        <f>W81+U81</f>
        <v>5844456</v>
      </c>
      <c r="Z81" s="348">
        <f t="shared" si="33"/>
        <v>19097457.640000001</v>
      </c>
      <c r="AA81" s="119"/>
      <c r="AB81" s="436">
        <v>1576206</v>
      </c>
      <c r="AC81" s="436">
        <v>1544470</v>
      </c>
      <c r="AD81" s="436">
        <v>3744477.4</v>
      </c>
      <c r="AE81" s="436">
        <v>3918055</v>
      </c>
      <c r="AF81" s="348">
        <f>AD81+AB81</f>
        <v>5320683.4000000004</v>
      </c>
      <c r="AG81" s="348">
        <f>AE81+AC81</f>
        <v>5462525</v>
      </c>
      <c r="AH81" s="348">
        <f t="shared" si="35"/>
        <v>24559982.640000001</v>
      </c>
      <c r="AI81" s="119"/>
      <c r="AJ81" s="436">
        <v>1364564</v>
      </c>
      <c r="AK81" s="436">
        <v>1572298</v>
      </c>
      <c r="AL81" s="436">
        <v>3183728.08</v>
      </c>
      <c r="AM81" s="436">
        <v>4568573</v>
      </c>
      <c r="AN81" s="348">
        <f>AL81+AJ81</f>
        <v>4548292.08</v>
      </c>
      <c r="AO81" s="348">
        <f>AM81+AK81</f>
        <v>6140871</v>
      </c>
      <c r="AP81" s="92">
        <f t="shared" si="37"/>
        <v>30700853.640000001</v>
      </c>
      <c r="AQ81" s="119"/>
      <c r="AR81" s="436">
        <v>1311352</v>
      </c>
      <c r="AS81" s="436">
        <v>790285</v>
      </c>
      <c r="AT81" s="436">
        <v>2145849.94</v>
      </c>
      <c r="AU81" s="436">
        <v>3250157</v>
      </c>
      <c r="AV81" s="348">
        <f>AT81+AR81</f>
        <v>3457201.94</v>
      </c>
      <c r="AW81" s="348">
        <f>AU81+AS81</f>
        <v>4040442</v>
      </c>
      <c r="AX81" s="348">
        <f t="shared" si="39"/>
        <v>34741295.640000001</v>
      </c>
      <c r="AY81" s="119"/>
      <c r="AZ81" s="436">
        <v>1099711</v>
      </c>
      <c r="BA81" s="436">
        <v>1315957</v>
      </c>
      <c r="BB81" s="436">
        <v>1752341.64</v>
      </c>
      <c r="BC81" s="436">
        <v>4305500</v>
      </c>
      <c r="BD81" s="348">
        <f>BB81+AZ81</f>
        <v>2852052.6399999997</v>
      </c>
      <c r="BE81" s="348">
        <f>BC81+BA81</f>
        <v>5621457</v>
      </c>
      <c r="BF81" s="92">
        <f t="shared" si="41"/>
        <v>40362752.640000001</v>
      </c>
      <c r="BG81" s="119"/>
      <c r="BH81" s="436">
        <v>1702608</v>
      </c>
      <c r="BI81" s="200">
        <v>1278785</v>
      </c>
      <c r="BJ81" s="436">
        <v>1377279.04</v>
      </c>
      <c r="BK81" s="436">
        <v>4136675</v>
      </c>
      <c r="BL81" s="348">
        <f>BJ81+BH81</f>
        <v>3079887.04</v>
      </c>
      <c r="BM81" s="348">
        <f>BK81+BI81</f>
        <v>5415460</v>
      </c>
      <c r="BN81" s="92">
        <f t="shared" si="43"/>
        <v>45778212.640000001</v>
      </c>
      <c r="BO81" s="119"/>
      <c r="BP81" s="436">
        <v>1702608</v>
      </c>
      <c r="BQ81" s="436">
        <v>1059734.83</v>
      </c>
      <c r="BR81" s="436">
        <v>2397941.19</v>
      </c>
      <c r="BS81" s="436">
        <f>(H81+O81+W81+AE81+AM81+AU81+BC81+BK81)/8</f>
        <v>4284397.2050000001</v>
      </c>
      <c r="BT81" s="348">
        <f>BR81+BP81</f>
        <v>4100549.19</v>
      </c>
      <c r="BU81" s="348">
        <f>BS81+BQ81</f>
        <v>5344132.0350000001</v>
      </c>
      <c r="BV81" s="348">
        <f t="shared" si="44"/>
        <v>51122344.674999997</v>
      </c>
      <c r="BW81" s="117"/>
      <c r="BX81" s="436">
        <v>1794145</v>
      </c>
      <c r="BY81" s="436">
        <v>1605126</v>
      </c>
      <c r="BZ81" s="436">
        <v>5964110.1500000004</v>
      </c>
      <c r="CA81" s="436">
        <v>3576537.9</v>
      </c>
      <c r="CB81" s="348">
        <f>BZ81+BX81</f>
        <v>7758255.1500000004</v>
      </c>
      <c r="CC81" s="348">
        <f>CA81+BY81</f>
        <v>5181663.9000000004</v>
      </c>
      <c r="CD81" s="348">
        <f t="shared" si="46"/>
        <v>56304008.574999996</v>
      </c>
      <c r="CE81" s="117"/>
      <c r="CF81" s="436">
        <v>1490967</v>
      </c>
      <c r="CG81" s="436"/>
      <c r="CH81" s="436">
        <v>5226282.09</v>
      </c>
      <c r="CI81" s="436"/>
      <c r="CJ81" s="348">
        <f>CH81+CF81</f>
        <v>6717249.0899999999</v>
      </c>
      <c r="CK81" s="348">
        <f>CI81+CG81</f>
        <v>0</v>
      </c>
      <c r="CL81" s="117"/>
      <c r="CM81" s="436">
        <v>2080848</v>
      </c>
      <c r="CN81" s="436"/>
      <c r="CO81" s="436">
        <v>6335483.5999999996</v>
      </c>
      <c r="CP81" s="436"/>
      <c r="CQ81" s="348">
        <f>CO81+CM81</f>
        <v>8416331.5999999996</v>
      </c>
      <c r="CR81" s="348">
        <f>CP81+CN81</f>
        <v>0</v>
      </c>
      <c r="CS81" s="197"/>
      <c r="CT81" s="272">
        <f t="shared" si="58"/>
        <v>18583000</v>
      </c>
      <c r="CU81" s="272">
        <f t="shared" si="59"/>
        <v>14167895.83</v>
      </c>
      <c r="CV81" s="272">
        <f t="shared" si="60"/>
        <v>42825999.990000002</v>
      </c>
      <c r="CW81" s="272">
        <f t="shared" si="61"/>
        <v>42136112.744999997</v>
      </c>
      <c r="CX81" s="348">
        <f>CV81+CT81</f>
        <v>61408999.990000002</v>
      </c>
      <c r="CY81" s="348">
        <f>CW81+CU81</f>
        <v>56304008.574999996</v>
      </c>
      <c r="CZ81" s="35"/>
    </row>
    <row r="82" spans="1:104" s="407" customFormat="1" x14ac:dyDescent="0.25">
      <c r="A82" s="347">
        <v>1200030000</v>
      </c>
      <c r="B82" s="377" t="s">
        <v>54</v>
      </c>
      <c r="C82" s="377"/>
      <c r="D82" s="377"/>
      <c r="E82" s="100">
        <v>36627</v>
      </c>
      <c r="F82" s="100">
        <v>40649</v>
      </c>
      <c r="G82" s="62">
        <v>1461</v>
      </c>
      <c r="H82" s="224">
        <v>1380.14</v>
      </c>
      <c r="I82" s="62">
        <f t="shared" ref="I82:I88" si="62">E82+G82</f>
        <v>38088</v>
      </c>
      <c r="J82" s="62">
        <f>H82+F82</f>
        <v>42029.14</v>
      </c>
      <c r="K82" s="352"/>
      <c r="L82" s="61">
        <v>30798</v>
      </c>
      <c r="M82" s="62">
        <v>67993</v>
      </c>
      <c r="N82" s="61">
        <v>1461</v>
      </c>
      <c r="O82" s="475">
        <v>1380.14</v>
      </c>
      <c r="P82" s="62">
        <f t="shared" ref="P82:P88" si="63">L82+N82</f>
        <v>32259</v>
      </c>
      <c r="Q82" s="62">
        <f>O82+M82</f>
        <v>69373.14</v>
      </c>
      <c r="R82" s="100">
        <f t="shared" si="31"/>
        <v>111402.28</v>
      </c>
      <c r="S82" s="119"/>
      <c r="T82" s="61">
        <v>24758</v>
      </c>
      <c r="U82" s="61">
        <v>63764</v>
      </c>
      <c r="V82" s="61">
        <v>1461</v>
      </c>
      <c r="W82" s="475">
        <v>1380.14</v>
      </c>
      <c r="X82" s="62">
        <f t="shared" ref="X82:X88" si="64">T82+V82</f>
        <v>26219</v>
      </c>
      <c r="Y82" s="62">
        <f>W82+U82</f>
        <v>65144.14</v>
      </c>
      <c r="Z82" s="126">
        <f t="shared" si="33"/>
        <v>176546.41999999998</v>
      </c>
      <c r="AA82" s="119"/>
      <c r="AB82" s="61">
        <v>24758</v>
      </c>
      <c r="AC82" s="61">
        <v>63764</v>
      </c>
      <c r="AD82" s="61">
        <v>1461</v>
      </c>
      <c r="AE82" s="475">
        <v>1380.14</v>
      </c>
      <c r="AF82" s="62">
        <f t="shared" ref="AF82:AF88" si="65">AB82+AD82</f>
        <v>26219</v>
      </c>
      <c r="AG82" s="62">
        <f>AE82+AC82</f>
        <v>65144.14</v>
      </c>
      <c r="AH82" s="126">
        <f t="shared" si="35"/>
        <v>241690.56</v>
      </c>
      <c r="AI82" s="119"/>
      <c r="AJ82" s="61">
        <v>24758</v>
      </c>
      <c r="AK82" s="61">
        <v>63764</v>
      </c>
      <c r="AL82" s="61">
        <v>1461</v>
      </c>
      <c r="AM82" s="475">
        <v>1380.14</v>
      </c>
      <c r="AN82" s="62">
        <f t="shared" ref="AN82:AN88" si="66">AJ82+AL82</f>
        <v>26219</v>
      </c>
      <c r="AO82" s="62">
        <f>AM82+AK82</f>
        <v>65144.14</v>
      </c>
      <c r="AP82" s="100">
        <f t="shared" si="37"/>
        <v>306834.7</v>
      </c>
      <c r="AQ82" s="119"/>
      <c r="AR82" s="61">
        <v>24758</v>
      </c>
      <c r="AS82" s="61">
        <v>64736</v>
      </c>
      <c r="AT82" s="61">
        <v>1461</v>
      </c>
      <c r="AU82" s="475">
        <v>1380.14</v>
      </c>
      <c r="AV82" s="62">
        <f t="shared" ref="AV82:AV88" si="67">AR82+AT82</f>
        <v>26219</v>
      </c>
      <c r="AW82" s="62">
        <f>AU82+AS82</f>
        <v>66116.14</v>
      </c>
      <c r="AX82" s="62">
        <f t="shared" si="39"/>
        <v>372950.84</v>
      </c>
      <c r="AY82" s="119"/>
      <c r="AZ82" s="61">
        <v>24758</v>
      </c>
      <c r="BA82" s="61">
        <v>92276</v>
      </c>
      <c r="BB82" s="61">
        <v>1461</v>
      </c>
      <c r="BC82" s="475">
        <v>1380.14</v>
      </c>
      <c r="BD82" s="62">
        <f t="shared" ref="BD82:BD88" si="68">AZ82+BB82</f>
        <v>26219</v>
      </c>
      <c r="BE82" s="62">
        <f>BC82+BA82</f>
        <v>93656.14</v>
      </c>
      <c r="BF82" s="100">
        <f t="shared" si="41"/>
        <v>466606.98000000004</v>
      </c>
      <c r="BG82" s="119"/>
      <c r="BH82" s="61">
        <v>24758</v>
      </c>
      <c r="BI82" s="62">
        <v>38264</v>
      </c>
      <c r="BJ82" s="61">
        <v>1461</v>
      </c>
      <c r="BK82" s="475">
        <v>1380.14</v>
      </c>
      <c r="BL82" s="62">
        <f t="shared" ref="BL82:BL88" si="69">BH82+BJ82</f>
        <v>26219</v>
      </c>
      <c r="BM82" s="62">
        <f>BK82+BI82</f>
        <v>39644.14</v>
      </c>
      <c r="BN82" s="100">
        <f t="shared" si="43"/>
        <v>506251.12000000005</v>
      </c>
      <c r="BO82" s="119"/>
      <c r="BP82" s="61">
        <v>24758</v>
      </c>
      <c r="BQ82" s="61">
        <v>27540.51</v>
      </c>
      <c r="BR82" s="61">
        <v>1461</v>
      </c>
      <c r="BS82" s="61">
        <f>(H82+O82+W82+AE82+AM82+AU82+BC82+BK82)/8</f>
        <v>1380.1399999999999</v>
      </c>
      <c r="BT82" s="62">
        <f t="shared" ref="BT82:BT88" si="70">BP82+BR82</f>
        <v>26219</v>
      </c>
      <c r="BU82" s="62">
        <f>BS82+BQ82</f>
        <v>28920.649999999998</v>
      </c>
      <c r="BV82" s="62">
        <f t="shared" si="44"/>
        <v>535171.77</v>
      </c>
      <c r="BW82" s="117"/>
      <c r="BX82" s="61">
        <v>24758</v>
      </c>
      <c r="BY82" s="61">
        <v>27540</v>
      </c>
      <c r="BZ82" s="61">
        <v>1461</v>
      </c>
      <c r="CA82" s="61">
        <v>1392</v>
      </c>
      <c r="CB82" s="62">
        <f t="shared" ref="CB82:CB88" si="71">BX82+BZ82</f>
        <v>26219</v>
      </c>
      <c r="CC82" s="62">
        <f>CA82+BY82</f>
        <v>28932</v>
      </c>
      <c r="CD82" s="62">
        <f t="shared" si="46"/>
        <v>564103.77</v>
      </c>
      <c r="CE82" s="117"/>
      <c r="CF82" s="61">
        <v>24758</v>
      </c>
      <c r="CG82" s="61"/>
      <c r="CH82" s="61">
        <v>1461</v>
      </c>
      <c r="CI82" s="61"/>
      <c r="CJ82" s="62">
        <f t="shared" ref="CJ82:CJ88" si="72">CF82+CH82</f>
        <v>26219</v>
      </c>
      <c r="CK82" s="62">
        <f>CI82+CG82</f>
        <v>0</v>
      </c>
      <c r="CL82" s="117"/>
      <c r="CM82" s="61">
        <v>24758</v>
      </c>
      <c r="CN82" s="61"/>
      <c r="CO82" s="61">
        <v>1461</v>
      </c>
      <c r="CP82" s="61"/>
      <c r="CQ82" s="62">
        <f t="shared" ref="CQ82:CQ88" si="73">CM82+CO82</f>
        <v>26219</v>
      </c>
      <c r="CR82" s="62">
        <f>CP82+CN82</f>
        <v>0</v>
      </c>
      <c r="CS82" s="197"/>
      <c r="CT82" s="60">
        <f t="shared" si="58"/>
        <v>315005</v>
      </c>
      <c r="CU82" s="60">
        <f t="shared" si="59"/>
        <v>550290.51</v>
      </c>
      <c r="CV82" s="60">
        <f t="shared" si="60"/>
        <v>17532</v>
      </c>
      <c r="CW82" s="60">
        <f t="shared" si="61"/>
        <v>13813.259999999998</v>
      </c>
      <c r="CX82" s="62">
        <f t="shared" ref="CX82:CX88" si="74">CT82+CV82</f>
        <v>332537</v>
      </c>
      <c r="CY82" s="62">
        <f>CW82+CU82</f>
        <v>564103.77</v>
      </c>
      <c r="CZ82" s="462"/>
    </row>
    <row r="83" spans="1:104" s="407" customFormat="1" x14ac:dyDescent="0.25">
      <c r="A83" s="347">
        <v>1200040000</v>
      </c>
      <c r="B83" s="377" t="s">
        <v>286</v>
      </c>
      <c r="C83" s="377"/>
      <c r="D83" s="345"/>
      <c r="E83" s="100">
        <v>0</v>
      </c>
      <c r="F83" s="100">
        <v>0</v>
      </c>
      <c r="G83" s="100">
        <v>0</v>
      </c>
      <c r="H83" s="100">
        <v>0</v>
      </c>
      <c r="I83" s="62">
        <f t="shared" si="62"/>
        <v>0</v>
      </c>
      <c r="J83" s="62">
        <f>I83+F83</f>
        <v>0</v>
      </c>
      <c r="K83" s="352"/>
      <c r="L83" s="99">
        <v>0</v>
      </c>
      <c r="M83" s="100">
        <v>0</v>
      </c>
      <c r="N83" s="99">
        <v>0</v>
      </c>
      <c r="O83" s="99">
        <v>0</v>
      </c>
      <c r="P83" s="62">
        <f t="shared" si="63"/>
        <v>0</v>
      </c>
      <c r="Q83" s="62">
        <f>P83+M83</f>
        <v>0</v>
      </c>
      <c r="R83" s="126">
        <f t="shared" si="31"/>
        <v>0</v>
      </c>
      <c r="S83" s="119"/>
      <c r="T83" s="99">
        <v>0</v>
      </c>
      <c r="U83" s="99">
        <v>0</v>
      </c>
      <c r="V83" s="99">
        <v>0</v>
      </c>
      <c r="W83" s="99">
        <v>0</v>
      </c>
      <c r="X83" s="62">
        <f t="shared" si="64"/>
        <v>0</v>
      </c>
      <c r="Y83" s="62">
        <f>X83+U83</f>
        <v>0</v>
      </c>
      <c r="Z83" s="126">
        <f t="shared" si="33"/>
        <v>0</v>
      </c>
      <c r="AA83" s="119"/>
      <c r="AB83" s="99">
        <v>0</v>
      </c>
      <c r="AC83" s="99">
        <v>0</v>
      </c>
      <c r="AD83" s="99">
        <v>0</v>
      </c>
      <c r="AE83" s="99">
        <v>0</v>
      </c>
      <c r="AF83" s="62">
        <f t="shared" si="65"/>
        <v>0</v>
      </c>
      <c r="AG83" s="62">
        <f>AF83+AC83</f>
        <v>0</v>
      </c>
      <c r="AH83" s="126">
        <f t="shared" si="35"/>
        <v>0</v>
      </c>
      <c r="AI83" s="119"/>
      <c r="AJ83" s="99">
        <v>0</v>
      </c>
      <c r="AK83" s="99">
        <v>0</v>
      </c>
      <c r="AL83" s="99">
        <v>0</v>
      </c>
      <c r="AM83" s="99">
        <v>0</v>
      </c>
      <c r="AN83" s="62">
        <f t="shared" si="66"/>
        <v>0</v>
      </c>
      <c r="AO83" s="62">
        <f>AN83+AK83</f>
        <v>0</v>
      </c>
      <c r="AP83" s="100">
        <f t="shared" si="37"/>
        <v>0</v>
      </c>
      <c r="AQ83" s="119"/>
      <c r="AR83" s="99">
        <v>0</v>
      </c>
      <c r="AS83" s="99">
        <v>0</v>
      </c>
      <c r="AT83" s="99">
        <v>0</v>
      </c>
      <c r="AU83" s="99">
        <v>0</v>
      </c>
      <c r="AV83" s="62">
        <f t="shared" si="67"/>
        <v>0</v>
      </c>
      <c r="AW83" s="62">
        <f>AV83+AS83</f>
        <v>0</v>
      </c>
      <c r="AX83" s="62">
        <f t="shared" si="39"/>
        <v>0</v>
      </c>
      <c r="AY83" s="119"/>
      <c r="AZ83" s="99">
        <v>0</v>
      </c>
      <c r="BA83" s="99">
        <v>0</v>
      </c>
      <c r="BB83" s="99">
        <v>0</v>
      </c>
      <c r="BC83" s="99">
        <v>0</v>
      </c>
      <c r="BD83" s="62">
        <f t="shared" si="68"/>
        <v>0</v>
      </c>
      <c r="BE83" s="62">
        <f>BD83+BA83</f>
        <v>0</v>
      </c>
      <c r="BF83" s="100">
        <f t="shared" si="41"/>
        <v>0</v>
      </c>
      <c r="BG83" s="119"/>
      <c r="BH83" s="99">
        <v>0</v>
      </c>
      <c r="BI83" s="100">
        <v>0</v>
      </c>
      <c r="BJ83" s="99">
        <v>0</v>
      </c>
      <c r="BK83" s="99">
        <v>0</v>
      </c>
      <c r="BL83" s="62">
        <f t="shared" si="69"/>
        <v>0</v>
      </c>
      <c r="BM83" s="62">
        <f>BL83+BI83</f>
        <v>0</v>
      </c>
      <c r="BN83" s="100">
        <f t="shared" si="43"/>
        <v>0</v>
      </c>
      <c r="BO83" s="119"/>
      <c r="BP83" s="99">
        <v>0</v>
      </c>
      <c r="BQ83" s="99">
        <v>0</v>
      </c>
      <c r="BR83" s="99">
        <v>0</v>
      </c>
      <c r="BS83" s="99">
        <v>0</v>
      </c>
      <c r="BT83" s="62">
        <f t="shared" si="70"/>
        <v>0</v>
      </c>
      <c r="BU83" s="62">
        <f>BT83+BQ83</f>
        <v>0</v>
      </c>
      <c r="BV83" s="62">
        <f t="shared" si="44"/>
        <v>0</v>
      </c>
      <c r="BW83" s="117"/>
      <c r="BX83" s="99">
        <v>0</v>
      </c>
      <c r="BY83" s="99"/>
      <c r="BZ83" s="99">
        <v>0</v>
      </c>
      <c r="CA83" s="99">
        <v>0</v>
      </c>
      <c r="CB83" s="62">
        <f t="shared" si="71"/>
        <v>0</v>
      </c>
      <c r="CC83" s="62">
        <f>CB83+BY83</f>
        <v>0</v>
      </c>
      <c r="CD83" s="62">
        <f t="shared" si="46"/>
        <v>0</v>
      </c>
      <c r="CE83" s="117"/>
      <c r="CF83" s="99">
        <v>0</v>
      </c>
      <c r="CG83" s="99"/>
      <c r="CH83" s="99">
        <v>0</v>
      </c>
      <c r="CI83" s="99"/>
      <c r="CJ83" s="62">
        <f t="shared" si="72"/>
        <v>0</v>
      </c>
      <c r="CK83" s="62">
        <f>CJ83+CG83</f>
        <v>0</v>
      </c>
      <c r="CL83" s="117"/>
      <c r="CM83" s="99">
        <v>0</v>
      </c>
      <c r="CN83" s="99"/>
      <c r="CO83" s="99">
        <v>0</v>
      </c>
      <c r="CP83" s="99"/>
      <c r="CQ83" s="62">
        <f t="shared" si="73"/>
        <v>0</v>
      </c>
      <c r="CR83" s="62">
        <f>CQ83+CN83</f>
        <v>0</v>
      </c>
      <c r="CS83" s="197"/>
      <c r="CT83" s="60">
        <f t="shared" si="58"/>
        <v>0</v>
      </c>
      <c r="CU83" s="60">
        <f t="shared" si="59"/>
        <v>0</v>
      </c>
      <c r="CV83" s="60">
        <f t="shared" si="60"/>
        <v>0</v>
      </c>
      <c r="CW83" s="60">
        <f t="shared" si="61"/>
        <v>0</v>
      </c>
      <c r="CX83" s="62">
        <f t="shared" si="74"/>
        <v>0</v>
      </c>
      <c r="CY83" s="62">
        <f>CX83+CU83</f>
        <v>0</v>
      </c>
      <c r="CZ83" s="462"/>
    </row>
    <row r="84" spans="1:104" s="407" customFormat="1" x14ac:dyDescent="0.25">
      <c r="A84" s="347">
        <v>1200050000</v>
      </c>
      <c r="B84" s="377" t="s">
        <v>285</v>
      </c>
      <c r="C84" s="377"/>
      <c r="D84" s="345"/>
      <c r="E84" s="100">
        <v>938675</v>
      </c>
      <c r="F84" s="100">
        <v>954043</v>
      </c>
      <c r="G84" s="62">
        <v>858429</v>
      </c>
      <c r="H84" s="224">
        <f>2225818.65+81348.29+281676.4</f>
        <v>2588843.34</v>
      </c>
      <c r="I84" s="62">
        <f t="shared" si="62"/>
        <v>1797104</v>
      </c>
      <c r="J84" s="62">
        <f>H84+F84</f>
        <v>3542886.34</v>
      </c>
      <c r="K84" s="352"/>
      <c r="L84" s="61">
        <v>1003587</v>
      </c>
      <c r="M84" s="62">
        <v>1018180</v>
      </c>
      <c r="N84" s="61">
        <v>858429</v>
      </c>
      <c r="O84" s="61">
        <v>1992194</v>
      </c>
      <c r="P84" s="62">
        <f t="shared" si="63"/>
        <v>1862016</v>
      </c>
      <c r="Q84" s="62">
        <f>O84+M84</f>
        <v>3010374</v>
      </c>
      <c r="R84" s="474">
        <f t="shared" si="31"/>
        <v>6553260.3399999999</v>
      </c>
      <c r="S84" s="119"/>
      <c r="T84" s="61">
        <v>983071</v>
      </c>
      <c r="U84" s="61">
        <v>901632</v>
      </c>
      <c r="V84" s="61">
        <v>858429</v>
      </c>
      <c r="W84" s="61">
        <v>2612251</v>
      </c>
      <c r="X84" s="62">
        <f t="shared" si="64"/>
        <v>1841500</v>
      </c>
      <c r="Y84" s="62">
        <f>W84+U84</f>
        <v>3513883</v>
      </c>
      <c r="Z84" s="126">
        <f t="shared" si="33"/>
        <v>10067143.34</v>
      </c>
      <c r="AA84" s="119"/>
      <c r="AB84" s="61">
        <v>1062521</v>
      </c>
      <c r="AC84" s="61">
        <v>1103718</v>
      </c>
      <c r="AD84" s="61">
        <v>858429</v>
      </c>
      <c r="AE84" s="61">
        <v>2271269</v>
      </c>
      <c r="AF84" s="62">
        <f t="shared" si="65"/>
        <v>1920950</v>
      </c>
      <c r="AG84" s="62">
        <f>AE84+AC84</f>
        <v>3374987</v>
      </c>
      <c r="AH84" s="126">
        <f t="shared" si="35"/>
        <v>13442130.34</v>
      </c>
      <c r="AI84" s="119"/>
      <c r="AJ84" s="61">
        <v>983071</v>
      </c>
      <c r="AK84" s="61">
        <v>877671</v>
      </c>
      <c r="AL84" s="61">
        <v>858429</v>
      </c>
      <c r="AM84" s="61">
        <v>2189376</v>
      </c>
      <c r="AN84" s="62">
        <f t="shared" si="66"/>
        <v>1841500</v>
      </c>
      <c r="AO84" s="62">
        <f>AM84+AK84</f>
        <v>3067047</v>
      </c>
      <c r="AP84" s="100">
        <f t="shared" si="37"/>
        <v>16509177.34</v>
      </c>
      <c r="AQ84" s="119"/>
      <c r="AR84" s="61">
        <v>963095</v>
      </c>
      <c r="AS84" s="61">
        <v>1016541</v>
      </c>
      <c r="AT84" s="61">
        <v>862835</v>
      </c>
      <c r="AU84" s="61">
        <v>2230335</v>
      </c>
      <c r="AV84" s="62">
        <f t="shared" si="67"/>
        <v>1825930</v>
      </c>
      <c r="AW84" s="62">
        <f>AU84+AS84</f>
        <v>3246876</v>
      </c>
      <c r="AX84" s="62">
        <f t="shared" si="39"/>
        <v>19756053.34</v>
      </c>
      <c r="AY84" s="119"/>
      <c r="AZ84" s="61">
        <v>883645</v>
      </c>
      <c r="BA84" s="61">
        <v>826017</v>
      </c>
      <c r="BB84" s="61">
        <v>864106</v>
      </c>
      <c r="BC84" s="61">
        <v>2314045</v>
      </c>
      <c r="BD84" s="62">
        <f t="shared" si="68"/>
        <v>1747751</v>
      </c>
      <c r="BE84" s="62">
        <f>BC84+BA84</f>
        <v>3140062</v>
      </c>
      <c r="BF84" s="100">
        <f t="shared" si="41"/>
        <v>22896115.34</v>
      </c>
      <c r="BG84" s="119"/>
      <c r="BH84" s="61">
        <v>1062521</v>
      </c>
      <c r="BI84" s="62">
        <v>852348</v>
      </c>
      <c r="BJ84" s="61">
        <v>864106</v>
      </c>
      <c r="BK84" s="61">
        <v>2268245</v>
      </c>
      <c r="BL84" s="62">
        <f t="shared" si="69"/>
        <v>1926627</v>
      </c>
      <c r="BM84" s="62">
        <f>BK84+BI84</f>
        <v>3120593</v>
      </c>
      <c r="BN84" s="100">
        <f t="shared" si="43"/>
        <v>26016708.34</v>
      </c>
      <c r="BO84" s="119"/>
      <c r="BP84" s="61">
        <v>1070422</v>
      </c>
      <c r="BQ84" s="61">
        <v>895092.8</v>
      </c>
      <c r="BR84" s="61">
        <v>864653</v>
      </c>
      <c r="BS84" s="61">
        <f>(H84+O84+W84+AE84+AM84+AU84+BC84+BK84)/8</f>
        <v>2308319.7925</v>
      </c>
      <c r="BT84" s="62">
        <f t="shared" si="70"/>
        <v>1935075</v>
      </c>
      <c r="BU84" s="62">
        <f>BS84+BQ84</f>
        <v>3203412.5925000003</v>
      </c>
      <c r="BV84" s="62">
        <f t="shared" si="44"/>
        <v>29220120.932500001</v>
      </c>
      <c r="BW84" s="117"/>
      <c r="BX84" s="61">
        <v>1070422</v>
      </c>
      <c r="BY84" s="61">
        <v>928130</v>
      </c>
      <c r="BZ84" s="61">
        <v>864653</v>
      </c>
      <c r="CA84" s="61">
        <v>1453605.35</v>
      </c>
      <c r="CB84" s="62">
        <f t="shared" si="71"/>
        <v>1935075</v>
      </c>
      <c r="CC84" s="62">
        <f>CA84+BY84</f>
        <v>2381735.35</v>
      </c>
      <c r="CD84" s="62">
        <f t="shared" si="46"/>
        <v>31601856.282500003</v>
      </c>
      <c r="CE84" s="117"/>
      <c r="CF84" s="61">
        <v>990272</v>
      </c>
      <c r="CG84" s="61"/>
      <c r="CH84" s="61">
        <v>864653</v>
      </c>
      <c r="CI84" s="61"/>
      <c r="CJ84" s="62">
        <f t="shared" si="72"/>
        <v>1854925</v>
      </c>
      <c r="CK84" s="62">
        <f>CI84+CG84</f>
        <v>0</v>
      </c>
      <c r="CL84" s="117"/>
      <c r="CM84" s="61">
        <v>1150572</v>
      </c>
      <c r="CN84" s="61"/>
      <c r="CO84" s="61">
        <v>883796</v>
      </c>
      <c r="CP84" s="61"/>
      <c r="CQ84" s="62">
        <f t="shared" si="73"/>
        <v>2034368</v>
      </c>
      <c r="CR84" s="62">
        <f>CP84+CN84</f>
        <v>0</v>
      </c>
      <c r="CS84" s="197"/>
      <c r="CT84" s="60">
        <f t="shared" si="58"/>
        <v>12161874</v>
      </c>
      <c r="CU84" s="60">
        <f t="shared" si="59"/>
        <v>9373372.8000000007</v>
      </c>
      <c r="CV84" s="60">
        <f t="shared" si="60"/>
        <v>10360947</v>
      </c>
      <c r="CW84" s="60">
        <f t="shared" si="61"/>
        <v>22228483.482500002</v>
      </c>
      <c r="CX84" s="62">
        <f t="shared" si="74"/>
        <v>22522821</v>
      </c>
      <c r="CY84" s="62">
        <f>CW84+CU84</f>
        <v>31601856.282500003</v>
      </c>
      <c r="CZ84" s="462"/>
    </row>
    <row r="85" spans="1:104" s="407" customFormat="1" x14ac:dyDescent="0.25">
      <c r="A85" s="347">
        <v>1200060000</v>
      </c>
      <c r="B85" s="377" t="s">
        <v>284</v>
      </c>
      <c r="C85" s="377"/>
      <c r="D85" s="345"/>
      <c r="E85" s="100">
        <v>0</v>
      </c>
      <c r="F85" s="100">
        <v>0</v>
      </c>
      <c r="G85" s="100">
        <v>0</v>
      </c>
      <c r="H85" s="100">
        <v>0</v>
      </c>
      <c r="I85" s="62">
        <f t="shared" si="62"/>
        <v>0</v>
      </c>
      <c r="J85" s="62">
        <f>I85+F85</f>
        <v>0</v>
      </c>
      <c r="K85" s="352"/>
      <c r="L85" s="99">
        <v>0</v>
      </c>
      <c r="M85" s="100">
        <v>0</v>
      </c>
      <c r="N85" s="99">
        <v>0</v>
      </c>
      <c r="O85" s="99">
        <v>0</v>
      </c>
      <c r="P85" s="62">
        <f t="shared" si="63"/>
        <v>0</v>
      </c>
      <c r="Q85" s="62">
        <f>P85+M85</f>
        <v>0</v>
      </c>
      <c r="R85" s="100">
        <f t="shared" si="31"/>
        <v>0</v>
      </c>
      <c r="S85" s="119"/>
      <c r="T85" s="99">
        <v>0</v>
      </c>
      <c r="U85" s="99">
        <v>0</v>
      </c>
      <c r="V85" s="99">
        <v>0</v>
      </c>
      <c r="W85" s="99">
        <v>0</v>
      </c>
      <c r="X85" s="62">
        <f t="shared" si="64"/>
        <v>0</v>
      </c>
      <c r="Y85" s="62">
        <f>X85+U85</f>
        <v>0</v>
      </c>
      <c r="Z85" s="126">
        <f t="shared" si="33"/>
        <v>0</v>
      </c>
      <c r="AA85" s="119"/>
      <c r="AB85" s="99">
        <v>0</v>
      </c>
      <c r="AC85" s="99">
        <v>0</v>
      </c>
      <c r="AD85" s="99">
        <v>0</v>
      </c>
      <c r="AE85" s="99">
        <v>0</v>
      </c>
      <c r="AF85" s="62">
        <f t="shared" si="65"/>
        <v>0</v>
      </c>
      <c r="AG85" s="62">
        <f>AF85+AC85</f>
        <v>0</v>
      </c>
      <c r="AH85" s="126">
        <f t="shared" si="35"/>
        <v>0</v>
      </c>
      <c r="AI85" s="119"/>
      <c r="AJ85" s="99">
        <v>0</v>
      </c>
      <c r="AK85" s="99">
        <v>0</v>
      </c>
      <c r="AL85" s="99">
        <v>0</v>
      </c>
      <c r="AM85" s="99">
        <v>0</v>
      </c>
      <c r="AN85" s="62">
        <f t="shared" si="66"/>
        <v>0</v>
      </c>
      <c r="AO85" s="62">
        <f>AN85+AK85</f>
        <v>0</v>
      </c>
      <c r="AP85" s="100">
        <f t="shared" si="37"/>
        <v>0</v>
      </c>
      <c r="AQ85" s="119"/>
      <c r="AR85" s="99">
        <v>0</v>
      </c>
      <c r="AS85" s="99">
        <v>0</v>
      </c>
      <c r="AT85" s="99">
        <v>0</v>
      </c>
      <c r="AU85" s="99">
        <v>0</v>
      </c>
      <c r="AV85" s="62">
        <f t="shared" si="67"/>
        <v>0</v>
      </c>
      <c r="AW85" s="62">
        <f>AV85+AS85</f>
        <v>0</v>
      </c>
      <c r="AX85" s="62">
        <f t="shared" si="39"/>
        <v>0</v>
      </c>
      <c r="AY85" s="119"/>
      <c r="AZ85" s="99">
        <v>0</v>
      </c>
      <c r="BA85" s="99">
        <v>0</v>
      </c>
      <c r="BB85" s="99">
        <v>0</v>
      </c>
      <c r="BC85" s="99">
        <v>0</v>
      </c>
      <c r="BD85" s="62">
        <f t="shared" si="68"/>
        <v>0</v>
      </c>
      <c r="BE85" s="62">
        <f>BD85+BA85</f>
        <v>0</v>
      </c>
      <c r="BF85" s="100">
        <f t="shared" si="41"/>
        <v>0</v>
      </c>
      <c r="BG85" s="119"/>
      <c r="BH85" s="99">
        <v>0</v>
      </c>
      <c r="BI85" s="100">
        <v>0</v>
      </c>
      <c r="BJ85" s="99">
        <v>0</v>
      </c>
      <c r="BK85" s="99">
        <v>0</v>
      </c>
      <c r="BL85" s="62">
        <f t="shared" si="69"/>
        <v>0</v>
      </c>
      <c r="BM85" s="62">
        <f>BL85+BI85</f>
        <v>0</v>
      </c>
      <c r="BN85" s="100">
        <f t="shared" si="43"/>
        <v>0</v>
      </c>
      <c r="BO85" s="119"/>
      <c r="BP85" s="99">
        <v>0</v>
      </c>
      <c r="BQ85" s="99">
        <v>0</v>
      </c>
      <c r="BR85" s="99">
        <v>0</v>
      </c>
      <c r="BS85" s="99">
        <v>0</v>
      </c>
      <c r="BT85" s="62">
        <f t="shared" si="70"/>
        <v>0</v>
      </c>
      <c r="BU85" s="62">
        <f>BT85+BQ85</f>
        <v>0</v>
      </c>
      <c r="BV85" s="62">
        <f t="shared" si="44"/>
        <v>0</v>
      </c>
      <c r="BW85" s="117"/>
      <c r="BX85" s="99">
        <v>0</v>
      </c>
      <c r="BY85" s="99">
        <v>0</v>
      </c>
      <c r="BZ85" s="99">
        <v>0</v>
      </c>
      <c r="CA85" s="99">
        <v>0</v>
      </c>
      <c r="CB85" s="62">
        <f t="shared" si="71"/>
        <v>0</v>
      </c>
      <c r="CC85" s="62">
        <f>CB85+BY85</f>
        <v>0</v>
      </c>
      <c r="CD85" s="62">
        <f t="shared" si="46"/>
        <v>0</v>
      </c>
      <c r="CE85" s="117"/>
      <c r="CF85" s="99">
        <v>0</v>
      </c>
      <c r="CG85" s="99"/>
      <c r="CH85" s="99">
        <v>0</v>
      </c>
      <c r="CI85" s="99"/>
      <c r="CJ85" s="62">
        <f t="shared" si="72"/>
        <v>0</v>
      </c>
      <c r="CK85" s="62">
        <f>CJ85+CG85</f>
        <v>0</v>
      </c>
      <c r="CL85" s="117"/>
      <c r="CM85" s="99">
        <v>0</v>
      </c>
      <c r="CN85" s="99"/>
      <c r="CO85" s="99">
        <v>0</v>
      </c>
      <c r="CP85" s="99"/>
      <c r="CQ85" s="62">
        <f t="shared" si="73"/>
        <v>0</v>
      </c>
      <c r="CR85" s="62">
        <f>CQ85+CN85</f>
        <v>0</v>
      </c>
      <c r="CS85" s="197"/>
      <c r="CT85" s="60">
        <f t="shared" si="58"/>
        <v>0</v>
      </c>
      <c r="CU85" s="60">
        <f t="shared" si="59"/>
        <v>0</v>
      </c>
      <c r="CV85" s="60">
        <f t="shared" si="60"/>
        <v>0</v>
      </c>
      <c r="CW85" s="60">
        <f t="shared" si="61"/>
        <v>0</v>
      </c>
      <c r="CX85" s="62">
        <f t="shared" si="74"/>
        <v>0</v>
      </c>
      <c r="CY85" s="62">
        <f>CX85+CU85</f>
        <v>0</v>
      </c>
    </row>
    <row r="86" spans="1:104" s="407" customFormat="1" x14ac:dyDescent="0.25">
      <c r="A86" s="347">
        <v>1200070000</v>
      </c>
      <c r="B86" s="377" t="s">
        <v>283</v>
      </c>
      <c r="C86" s="377"/>
      <c r="D86" s="345"/>
      <c r="E86" s="100">
        <v>0</v>
      </c>
      <c r="F86" s="100">
        <v>0</v>
      </c>
      <c r="G86" s="100">
        <v>0</v>
      </c>
      <c r="H86" s="100">
        <v>0</v>
      </c>
      <c r="I86" s="62">
        <f t="shared" si="62"/>
        <v>0</v>
      </c>
      <c r="J86" s="62">
        <f>I86+F86</f>
        <v>0</v>
      </c>
      <c r="K86" s="352"/>
      <c r="L86" s="99">
        <v>0</v>
      </c>
      <c r="M86" s="100">
        <v>0</v>
      </c>
      <c r="N86" s="99">
        <v>0</v>
      </c>
      <c r="O86" s="99">
        <v>0</v>
      </c>
      <c r="P86" s="62">
        <f t="shared" si="63"/>
        <v>0</v>
      </c>
      <c r="Q86" s="62">
        <f>P86+M86</f>
        <v>0</v>
      </c>
      <c r="R86" s="126">
        <f t="shared" si="31"/>
        <v>0</v>
      </c>
      <c r="S86" s="119"/>
      <c r="T86" s="99">
        <v>0</v>
      </c>
      <c r="U86" s="99">
        <v>0</v>
      </c>
      <c r="V86" s="99">
        <v>0</v>
      </c>
      <c r="W86" s="99">
        <v>0</v>
      </c>
      <c r="X86" s="62">
        <f t="shared" si="64"/>
        <v>0</v>
      </c>
      <c r="Y86" s="62">
        <f>X86+U86</f>
        <v>0</v>
      </c>
      <c r="Z86" s="126">
        <f t="shared" si="33"/>
        <v>0</v>
      </c>
      <c r="AA86" s="119"/>
      <c r="AB86" s="99">
        <v>0</v>
      </c>
      <c r="AC86" s="99">
        <v>0</v>
      </c>
      <c r="AD86" s="99">
        <v>0</v>
      </c>
      <c r="AE86" s="99">
        <v>0</v>
      </c>
      <c r="AF86" s="62">
        <f t="shared" si="65"/>
        <v>0</v>
      </c>
      <c r="AG86" s="62">
        <f>AF86+AC86</f>
        <v>0</v>
      </c>
      <c r="AH86" s="126">
        <f t="shared" si="35"/>
        <v>0</v>
      </c>
      <c r="AI86" s="119"/>
      <c r="AJ86" s="99">
        <v>0</v>
      </c>
      <c r="AK86" s="99">
        <v>0</v>
      </c>
      <c r="AL86" s="99">
        <v>0</v>
      </c>
      <c r="AM86" s="99">
        <v>0</v>
      </c>
      <c r="AN86" s="62">
        <f t="shared" si="66"/>
        <v>0</v>
      </c>
      <c r="AO86" s="62">
        <f>AN86+AK86</f>
        <v>0</v>
      </c>
      <c r="AP86" s="100">
        <f t="shared" si="37"/>
        <v>0</v>
      </c>
      <c r="AQ86" s="119"/>
      <c r="AR86" s="99">
        <v>0</v>
      </c>
      <c r="AS86" s="99">
        <v>0</v>
      </c>
      <c r="AT86" s="99">
        <v>0</v>
      </c>
      <c r="AU86" s="99">
        <v>0</v>
      </c>
      <c r="AV86" s="62">
        <f t="shared" si="67"/>
        <v>0</v>
      </c>
      <c r="AW86" s="62">
        <f>AV86+AS86</f>
        <v>0</v>
      </c>
      <c r="AX86" s="62">
        <f t="shared" si="39"/>
        <v>0</v>
      </c>
      <c r="AY86" s="119"/>
      <c r="AZ86" s="99">
        <v>0</v>
      </c>
      <c r="BA86" s="99">
        <v>0</v>
      </c>
      <c r="BB86" s="99">
        <v>0</v>
      </c>
      <c r="BC86" s="99">
        <v>0</v>
      </c>
      <c r="BD86" s="62">
        <f t="shared" si="68"/>
        <v>0</v>
      </c>
      <c r="BE86" s="62">
        <f>BD86+BA86</f>
        <v>0</v>
      </c>
      <c r="BF86" s="100">
        <f t="shared" si="41"/>
        <v>0</v>
      </c>
      <c r="BG86" s="119"/>
      <c r="BH86" s="99">
        <v>0</v>
      </c>
      <c r="BI86" s="100">
        <v>0</v>
      </c>
      <c r="BJ86" s="99">
        <v>0</v>
      </c>
      <c r="BK86" s="99">
        <v>0</v>
      </c>
      <c r="BL86" s="62">
        <f t="shared" si="69"/>
        <v>0</v>
      </c>
      <c r="BM86" s="62">
        <f>BL86+BI86</f>
        <v>0</v>
      </c>
      <c r="BN86" s="100">
        <f t="shared" si="43"/>
        <v>0</v>
      </c>
      <c r="BO86" s="119"/>
      <c r="BP86" s="99">
        <v>0</v>
      </c>
      <c r="BQ86" s="99">
        <v>0</v>
      </c>
      <c r="BR86" s="99">
        <v>0</v>
      </c>
      <c r="BS86" s="99">
        <v>0</v>
      </c>
      <c r="BT86" s="62">
        <f t="shared" si="70"/>
        <v>0</v>
      </c>
      <c r="BU86" s="62">
        <f>BT86+BQ86</f>
        <v>0</v>
      </c>
      <c r="BV86" s="62">
        <f t="shared" si="44"/>
        <v>0</v>
      </c>
      <c r="BW86" s="117"/>
      <c r="BX86" s="99">
        <v>0</v>
      </c>
      <c r="BY86" s="99">
        <v>0</v>
      </c>
      <c r="BZ86" s="99">
        <v>0</v>
      </c>
      <c r="CA86" s="99">
        <v>0</v>
      </c>
      <c r="CB86" s="62">
        <f t="shared" si="71"/>
        <v>0</v>
      </c>
      <c r="CC86" s="62">
        <f>CB86+BY86</f>
        <v>0</v>
      </c>
      <c r="CD86" s="62">
        <f t="shared" si="46"/>
        <v>0</v>
      </c>
      <c r="CE86" s="117"/>
      <c r="CF86" s="99">
        <v>0</v>
      </c>
      <c r="CG86" s="99"/>
      <c r="CH86" s="99">
        <v>0</v>
      </c>
      <c r="CI86" s="99"/>
      <c r="CJ86" s="62">
        <f t="shared" si="72"/>
        <v>0</v>
      </c>
      <c r="CK86" s="62">
        <f>CJ86+CG86</f>
        <v>0</v>
      </c>
      <c r="CL86" s="117"/>
      <c r="CM86" s="99">
        <v>0</v>
      </c>
      <c r="CN86" s="99"/>
      <c r="CO86" s="99">
        <v>0</v>
      </c>
      <c r="CP86" s="99"/>
      <c r="CQ86" s="62">
        <f t="shared" si="73"/>
        <v>0</v>
      </c>
      <c r="CR86" s="62">
        <f>CQ86+CN86</f>
        <v>0</v>
      </c>
      <c r="CS86" s="197"/>
      <c r="CT86" s="60">
        <f t="shared" si="58"/>
        <v>0</v>
      </c>
      <c r="CU86" s="60">
        <f t="shared" si="59"/>
        <v>0</v>
      </c>
      <c r="CV86" s="60">
        <f t="shared" si="60"/>
        <v>0</v>
      </c>
      <c r="CW86" s="60">
        <f t="shared" si="61"/>
        <v>0</v>
      </c>
      <c r="CX86" s="62">
        <f t="shared" si="74"/>
        <v>0</v>
      </c>
      <c r="CY86" s="62">
        <f>CX86+CU86</f>
        <v>0</v>
      </c>
    </row>
    <row r="87" spans="1:104" s="407" customFormat="1" x14ac:dyDescent="0.25">
      <c r="A87" s="347">
        <v>1200080000</v>
      </c>
      <c r="B87" s="377" t="s">
        <v>135</v>
      </c>
      <c r="C87" s="377"/>
      <c r="D87" s="345"/>
      <c r="E87" s="100">
        <v>0</v>
      </c>
      <c r="F87" s="100">
        <v>0</v>
      </c>
      <c r="G87" s="100">
        <v>0</v>
      </c>
      <c r="H87" s="100">
        <v>0</v>
      </c>
      <c r="I87" s="62">
        <f t="shared" si="62"/>
        <v>0</v>
      </c>
      <c r="J87" s="62">
        <f>I87+F87</f>
        <v>0</v>
      </c>
      <c r="K87" s="352"/>
      <c r="L87" s="99">
        <v>0</v>
      </c>
      <c r="M87" s="100">
        <v>0</v>
      </c>
      <c r="N87" s="99">
        <v>0</v>
      </c>
      <c r="O87" s="99">
        <v>0</v>
      </c>
      <c r="P87" s="62">
        <f t="shared" si="63"/>
        <v>0</v>
      </c>
      <c r="Q87" s="62">
        <f>P87+M87</f>
        <v>0</v>
      </c>
      <c r="R87" s="473">
        <f t="shared" si="31"/>
        <v>0</v>
      </c>
      <c r="S87" s="119"/>
      <c r="T87" s="99">
        <v>0</v>
      </c>
      <c r="U87" s="99">
        <v>0</v>
      </c>
      <c r="V87" s="99">
        <v>0</v>
      </c>
      <c r="W87" s="99">
        <v>0</v>
      </c>
      <c r="X87" s="62">
        <f t="shared" si="64"/>
        <v>0</v>
      </c>
      <c r="Y87" s="62">
        <f>X87+U87</f>
        <v>0</v>
      </c>
      <c r="Z87" s="126">
        <f t="shared" si="33"/>
        <v>0</v>
      </c>
      <c r="AA87" s="119"/>
      <c r="AB87" s="99">
        <v>0</v>
      </c>
      <c r="AC87" s="99">
        <v>0</v>
      </c>
      <c r="AD87" s="99">
        <v>0</v>
      </c>
      <c r="AE87" s="99">
        <v>0</v>
      </c>
      <c r="AF87" s="62">
        <f t="shared" si="65"/>
        <v>0</v>
      </c>
      <c r="AG87" s="62">
        <f>AF87+AC87</f>
        <v>0</v>
      </c>
      <c r="AH87" s="126">
        <f t="shared" si="35"/>
        <v>0</v>
      </c>
      <c r="AI87" s="119"/>
      <c r="AJ87" s="99">
        <v>0</v>
      </c>
      <c r="AK87" s="99">
        <v>0</v>
      </c>
      <c r="AL87" s="99">
        <v>0</v>
      </c>
      <c r="AM87" s="99">
        <v>0</v>
      </c>
      <c r="AN87" s="62">
        <f t="shared" si="66"/>
        <v>0</v>
      </c>
      <c r="AO87" s="62">
        <f>AN87+AK87</f>
        <v>0</v>
      </c>
      <c r="AP87" s="100">
        <f t="shared" si="37"/>
        <v>0</v>
      </c>
      <c r="AQ87" s="119"/>
      <c r="AR87" s="99">
        <v>0</v>
      </c>
      <c r="AS87" s="99">
        <v>0</v>
      </c>
      <c r="AT87" s="99">
        <v>0</v>
      </c>
      <c r="AU87" s="99">
        <v>0</v>
      </c>
      <c r="AV87" s="62">
        <f t="shared" si="67"/>
        <v>0</v>
      </c>
      <c r="AW87" s="62">
        <f>AV87+AS87</f>
        <v>0</v>
      </c>
      <c r="AX87" s="62">
        <f t="shared" si="39"/>
        <v>0</v>
      </c>
      <c r="AY87" s="119"/>
      <c r="AZ87" s="99">
        <v>0</v>
      </c>
      <c r="BA87" s="99">
        <v>0</v>
      </c>
      <c r="BB87" s="99">
        <v>0</v>
      </c>
      <c r="BC87" s="99">
        <v>0</v>
      </c>
      <c r="BD87" s="62">
        <f t="shared" si="68"/>
        <v>0</v>
      </c>
      <c r="BE87" s="62">
        <f>BD87+BA87</f>
        <v>0</v>
      </c>
      <c r="BF87" s="100">
        <f t="shared" si="41"/>
        <v>0</v>
      </c>
      <c r="BG87" s="119"/>
      <c r="BH87" s="99">
        <v>0</v>
      </c>
      <c r="BI87" s="100">
        <v>0</v>
      </c>
      <c r="BJ87" s="99">
        <v>0</v>
      </c>
      <c r="BK87" s="99">
        <v>0</v>
      </c>
      <c r="BL87" s="62">
        <f t="shared" si="69"/>
        <v>0</v>
      </c>
      <c r="BM87" s="62">
        <f>BL87+BI87</f>
        <v>0</v>
      </c>
      <c r="BN87" s="100">
        <f t="shared" si="43"/>
        <v>0</v>
      </c>
      <c r="BO87" s="119"/>
      <c r="BP87" s="99">
        <v>0</v>
      </c>
      <c r="BQ87" s="99">
        <v>0</v>
      </c>
      <c r="BR87" s="99">
        <v>0</v>
      </c>
      <c r="BS87" s="99">
        <v>0</v>
      </c>
      <c r="BT87" s="62">
        <f t="shared" si="70"/>
        <v>0</v>
      </c>
      <c r="BU87" s="62">
        <f>BT87+BQ87</f>
        <v>0</v>
      </c>
      <c r="BV87" s="62">
        <f t="shared" si="44"/>
        <v>0</v>
      </c>
      <c r="BW87" s="117"/>
      <c r="BX87" s="99">
        <v>0</v>
      </c>
      <c r="BY87" s="99">
        <v>0</v>
      </c>
      <c r="BZ87" s="99">
        <v>0</v>
      </c>
      <c r="CA87" s="99">
        <v>0</v>
      </c>
      <c r="CB87" s="62">
        <f t="shared" si="71"/>
        <v>0</v>
      </c>
      <c r="CC87" s="62">
        <f>CB87+BY87</f>
        <v>0</v>
      </c>
      <c r="CD87" s="62">
        <f t="shared" si="46"/>
        <v>0</v>
      </c>
      <c r="CE87" s="117"/>
      <c r="CF87" s="99">
        <v>0</v>
      </c>
      <c r="CG87" s="99"/>
      <c r="CH87" s="99">
        <v>0</v>
      </c>
      <c r="CI87" s="99"/>
      <c r="CJ87" s="62">
        <f t="shared" si="72"/>
        <v>0</v>
      </c>
      <c r="CK87" s="62">
        <f>CJ87+CG87</f>
        <v>0</v>
      </c>
      <c r="CL87" s="117"/>
      <c r="CM87" s="99">
        <v>0</v>
      </c>
      <c r="CN87" s="99"/>
      <c r="CO87" s="99">
        <v>0</v>
      </c>
      <c r="CP87" s="99"/>
      <c r="CQ87" s="62">
        <f t="shared" si="73"/>
        <v>0</v>
      </c>
      <c r="CR87" s="62">
        <f>CQ87+CN87</f>
        <v>0</v>
      </c>
      <c r="CS87" s="197"/>
      <c r="CT87" s="60">
        <f t="shared" si="58"/>
        <v>0</v>
      </c>
      <c r="CU87" s="60">
        <f t="shared" si="59"/>
        <v>0</v>
      </c>
      <c r="CV87" s="60">
        <f t="shared" si="60"/>
        <v>0</v>
      </c>
      <c r="CW87" s="60">
        <f t="shared" si="61"/>
        <v>0</v>
      </c>
      <c r="CX87" s="62">
        <f t="shared" si="74"/>
        <v>0</v>
      </c>
      <c r="CY87" s="62">
        <f>CX87+CU87</f>
        <v>0</v>
      </c>
    </row>
    <row r="88" spans="1:104" x14ac:dyDescent="0.25">
      <c r="A88" s="347">
        <v>1200090000</v>
      </c>
      <c r="B88" s="345" t="s">
        <v>282</v>
      </c>
      <c r="C88" s="472"/>
      <c r="D88" s="345"/>
      <c r="E88" s="100">
        <v>0</v>
      </c>
      <c r="F88" s="100">
        <v>0</v>
      </c>
      <c r="G88" s="100">
        <v>0</v>
      </c>
      <c r="H88" s="100">
        <v>0</v>
      </c>
      <c r="I88" s="62">
        <f t="shared" si="62"/>
        <v>0</v>
      </c>
      <c r="J88" s="62">
        <f>I88+F88</f>
        <v>0</v>
      </c>
      <c r="K88" s="352"/>
      <c r="L88" s="99">
        <v>0</v>
      </c>
      <c r="M88" s="100">
        <v>0</v>
      </c>
      <c r="N88" s="99">
        <v>0</v>
      </c>
      <c r="O88" s="99">
        <v>0</v>
      </c>
      <c r="P88" s="62">
        <f t="shared" si="63"/>
        <v>0</v>
      </c>
      <c r="Q88" s="62">
        <f>P88+M88</f>
        <v>0</v>
      </c>
      <c r="R88" s="100">
        <f t="shared" si="31"/>
        <v>0</v>
      </c>
      <c r="S88" s="119"/>
      <c r="T88" s="99">
        <v>0</v>
      </c>
      <c r="U88" s="99">
        <v>0</v>
      </c>
      <c r="V88" s="99">
        <v>0</v>
      </c>
      <c r="W88" s="99">
        <v>0</v>
      </c>
      <c r="X88" s="62">
        <f t="shared" si="64"/>
        <v>0</v>
      </c>
      <c r="Y88" s="62">
        <f>X88+U88</f>
        <v>0</v>
      </c>
      <c r="Z88" s="126">
        <f t="shared" si="33"/>
        <v>0</v>
      </c>
      <c r="AA88" s="119"/>
      <c r="AB88" s="99">
        <v>0</v>
      </c>
      <c r="AC88" s="99">
        <v>0</v>
      </c>
      <c r="AD88" s="99">
        <v>0</v>
      </c>
      <c r="AE88" s="99">
        <v>0</v>
      </c>
      <c r="AF88" s="62">
        <f t="shared" si="65"/>
        <v>0</v>
      </c>
      <c r="AG88" s="62">
        <f>AF88+AC88</f>
        <v>0</v>
      </c>
      <c r="AH88" s="126">
        <f t="shared" si="35"/>
        <v>0</v>
      </c>
      <c r="AI88" s="119"/>
      <c r="AJ88" s="99">
        <v>0</v>
      </c>
      <c r="AK88" s="99">
        <v>0</v>
      </c>
      <c r="AL88" s="99">
        <v>0</v>
      </c>
      <c r="AM88" s="99">
        <v>0</v>
      </c>
      <c r="AN88" s="62">
        <f t="shared" si="66"/>
        <v>0</v>
      </c>
      <c r="AO88" s="62">
        <f>AN88+AK88</f>
        <v>0</v>
      </c>
      <c r="AP88" s="100">
        <f t="shared" si="37"/>
        <v>0</v>
      </c>
      <c r="AQ88" s="119"/>
      <c r="AR88" s="99">
        <v>0</v>
      </c>
      <c r="AS88" s="99">
        <v>0</v>
      </c>
      <c r="AT88" s="99">
        <v>0</v>
      </c>
      <c r="AU88" s="99">
        <v>0</v>
      </c>
      <c r="AV88" s="62">
        <f t="shared" si="67"/>
        <v>0</v>
      </c>
      <c r="AW88" s="62">
        <f>AV88+AS88</f>
        <v>0</v>
      </c>
      <c r="AX88" s="62">
        <f t="shared" si="39"/>
        <v>0</v>
      </c>
      <c r="AY88" s="119"/>
      <c r="AZ88" s="99">
        <v>0</v>
      </c>
      <c r="BA88" s="99">
        <v>0</v>
      </c>
      <c r="BB88" s="99">
        <v>0</v>
      </c>
      <c r="BC88" s="99">
        <v>0</v>
      </c>
      <c r="BD88" s="62">
        <f t="shared" si="68"/>
        <v>0</v>
      </c>
      <c r="BE88" s="62">
        <f>BD88+BA88</f>
        <v>0</v>
      </c>
      <c r="BF88" s="100">
        <f t="shared" si="41"/>
        <v>0</v>
      </c>
      <c r="BG88" s="119"/>
      <c r="BH88" s="99">
        <v>0</v>
      </c>
      <c r="BI88" s="100">
        <v>0</v>
      </c>
      <c r="BJ88" s="99">
        <v>0</v>
      </c>
      <c r="BK88" s="99">
        <v>0</v>
      </c>
      <c r="BL88" s="62">
        <f t="shared" si="69"/>
        <v>0</v>
      </c>
      <c r="BM88" s="62">
        <f>BL88+BI88</f>
        <v>0</v>
      </c>
      <c r="BN88" s="100">
        <f t="shared" si="43"/>
        <v>0</v>
      </c>
      <c r="BO88" s="119"/>
      <c r="BP88" s="99">
        <v>0</v>
      </c>
      <c r="BQ88" s="99">
        <v>0</v>
      </c>
      <c r="BR88" s="99">
        <v>0</v>
      </c>
      <c r="BS88" s="99">
        <v>0</v>
      </c>
      <c r="BT88" s="62">
        <f t="shared" si="70"/>
        <v>0</v>
      </c>
      <c r="BU88" s="62">
        <f>BT88+BQ88</f>
        <v>0</v>
      </c>
      <c r="BV88" s="62">
        <f t="shared" si="44"/>
        <v>0</v>
      </c>
      <c r="BW88" s="117"/>
      <c r="BX88" s="99">
        <v>0</v>
      </c>
      <c r="BY88" s="99">
        <v>0</v>
      </c>
      <c r="BZ88" s="99">
        <v>0</v>
      </c>
      <c r="CA88" s="99">
        <v>0</v>
      </c>
      <c r="CB88" s="62">
        <f t="shared" si="71"/>
        <v>0</v>
      </c>
      <c r="CC88" s="62">
        <f>CB88+BY88</f>
        <v>0</v>
      </c>
      <c r="CD88" s="62">
        <f t="shared" si="46"/>
        <v>0</v>
      </c>
      <c r="CE88" s="117"/>
      <c r="CF88" s="99">
        <v>0</v>
      </c>
      <c r="CG88" s="99"/>
      <c r="CH88" s="99">
        <v>0</v>
      </c>
      <c r="CI88" s="99"/>
      <c r="CJ88" s="62">
        <f t="shared" si="72"/>
        <v>0</v>
      </c>
      <c r="CK88" s="62">
        <f>CJ88+CG88</f>
        <v>0</v>
      </c>
      <c r="CL88" s="117"/>
      <c r="CM88" s="99">
        <v>0</v>
      </c>
      <c r="CN88" s="99"/>
      <c r="CO88" s="99">
        <v>0</v>
      </c>
      <c r="CP88" s="99"/>
      <c r="CQ88" s="62">
        <f t="shared" si="73"/>
        <v>0</v>
      </c>
      <c r="CR88" s="62">
        <f>CQ88+CN88</f>
        <v>0</v>
      </c>
      <c r="CS88" s="197"/>
      <c r="CT88" s="60">
        <f t="shared" si="58"/>
        <v>0</v>
      </c>
      <c r="CU88" s="60">
        <f t="shared" si="59"/>
        <v>0</v>
      </c>
      <c r="CV88" s="60">
        <f t="shared" si="60"/>
        <v>0</v>
      </c>
      <c r="CW88" s="60">
        <f t="shared" si="61"/>
        <v>0</v>
      </c>
      <c r="CX88" s="62">
        <f t="shared" si="74"/>
        <v>0</v>
      </c>
      <c r="CY88" s="62">
        <f>CX88+CU88</f>
        <v>0</v>
      </c>
    </row>
    <row r="89" spans="1:104" s="314" customFormat="1" x14ac:dyDescent="0.25">
      <c r="A89" s="358">
        <v>1200090100</v>
      </c>
      <c r="B89" s="467"/>
      <c r="C89" s="467" t="s">
        <v>281</v>
      </c>
      <c r="D89" s="392"/>
      <c r="E89" s="465">
        <v>0</v>
      </c>
      <c r="F89" s="465">
        <v>0</v>
      </c>
      <c r="G89" s="465">
        <v>0</v>
      </c>
      <c r="H89" s="465">
        <v>0</v>
      </c>
      <c r="I89" s="465">
        <v>0</v>
      </c>
      <c r="J89" s="348">
        <f>H89+F89</f>
        <v>0</v>
      </c>
      <c r="K89" s="352"/>
      <c r="L89" s="466">
        <v>0</v>
      </c>
      <c r="M89" s="465">
        <v>0</v>
      </c>
      <c r="N89" s="466">
        <v>0</v>
      </c>
      <c r="O89" s="466">
        <v>0</v>
      </c>
      <c r="P89" s="465">
        <v>0</v>
      </c>
      <c r="Q89" s="348">
        <f>O89+M89</f>
        <v>0</v>
      </c>
      <c r="R89" s="348">
        <f t="shared" si="31"/>
        <v>0</v>
      </c>
      <c r="S89" s="119"/>
      <c r="T89" s="466">
        <v>0</v>
      </c>
      <c r="U89" s="466">
        <v>0</v>
      </c>
      <c r="V89" s="466">
        <v>0</v>
      </c>
      <c r="W89" s="466">
        <v>0</v>
      </c>
      <c r="X89" s="465">
        <v>0</v>
      </c>
      <c r="Y89" s="348">
        <f>W89+U89</f>
        <v>0</v>
      </c>
      <c r="Z89" s="348">
        <f t="shared" si="33"/>
        <v>0</v>
      </c>
      <c r="AA89" s="119"/>
      <c r="AB89" s="466">
        <v>0</v>
      </c>
      <c r="AC89" s="466">
        <v>0</v>
      </c>
      <c r="AD89" s="466">
        <v>0</v>
      </c>
      <c r="AE89" s="466">
        <v>0</v>
      </c>
      <c r="AF89" s="465">
        <v>0</v>
      </c>
      <c r="AG89" s="348">
        <f>AE89+AC89</f>
        <v>0</v>
      </c>
      <c r="AH89" s="348">
        <f t="shared" si="35"/>
        <v>0</v>
      </c>
      <c r="AI89" s="119"/>
      <c r="AJ89" s="466">
        <v>0</v>
      </c>
      <c r="AK89" s="466">
        <v>0</v>
      </c>
      <c r="AL89" s="466">
        <v>0</v>
      </c>
      <c r="AM89" s="466">
        <v>0</v>
      </c>
      <c r="AN89" s="465">
        <v>0</v>
      </c>
      <c r="AO89" s="348">
        <f>AM89+AK89</f>
        <v>0</v>
      </c>
      <c r="AP89" s="92">
        <f t="shared" si="37"/>
        <v>0</v>
      </c>
      <c r="AQ89" s="119"/>
      <c r="AR89" s="466">
        <v>0</v>
      </c>
      <c r="AS89" s="466">
        <v>0</v>
      </c>
      <c r="AT89" s="466">
        <v>0</v>
      </c>
      <c r="AU89" s="466">
        <v>0</v>
      </c>
      <c r="AV89" s="465">
        <v>0</v>
      </c>
      <c r="AW89" s="348">
        <f>AU89+AS89</f>
        <v>0</v>
      </c>
      <c r="AX89" s="73">
        <f t="shared" si="39"/>
        <v>0</v>
      </c>
      <c r="AY89" s="119"/>
      <c r="AZ89" s="466">
        <v>0</v>
      </c>
      <c r="BA89" s="466">
        <v>0</v>
      </c>
      <c r="BB89" s="466">
        <v>0</v>
      </c>
      <c r="BC89" s="466">
        <v>0</v>
      </c>
      <c r="BD89" s="465">
        <v>0</v>
      </c>
      <c r="BE89" s="348">
        <f>BC89+BA89</f>
        <v>0</v>
      </c>
      <c r="BF89" s="92">
        <f t="shared" si="41"/>
        <v>0</v>
      </c>
      <c r="BG89" s="119"/>
      <c r="BH89" s="466">
        <v>0</v>
      </c>
      <c r="BI89" s="465">
        <v>0</v>
      </c>
      <c r="BJ89" s="466">
        <v>0</v>
      </c>
      <c r="BK89" s="466">
        <v>0</v>
      </c>
      <c r="BL89" s="465">
        <v>0</v>
      </c>
      <c r="BM89" s="348">
        <f>BK89+BI89</f>
        <v>0</v>
      </c>
      <c r="BN89" s="92">
        <f t="shared" si="43"/>
        <v>0</v>
      </c>
      <c r="BO89" s="119"/>
      <c r="BP89" s="466">
        <v>0</v>
      </c>
      <c r="BQ89" s="466">
        <v>0</v>
      </c>
      <c r="BR89" s="466">
        <v>0</v>
      </c>
      <c r="BS89" s="466">
        <v>0</v>
      </c>
      <c r="BT89" s="465">
        <v>0</v>
      </c>
      <c r="BU89" s="348">
        <f>BS89+BQ89</f>
        <v>0</v>
      </c>
      <c r="BV89" s="73">
        <f t="shared" si="44"/>
        <v>0</v>
      </c>
      <c r="BW89" s="117"/>
      <c r="BX89" s="466">
        <v>0</v>
      </c>
      <c r="BY89" s="466">
        <v>0</v>
      </c>
      <c r="BZ89" s="466">
        <v>0</v>
      </c>
      <c r="CA89" s="466">
        <v>0</v>
      </c>
      <c r="CB89" s="465">
        <v>0</v>
      </c>
      <c r="CC89" s="348">
        <f>CA89+BY89</f>
        <v>0</v>
      </c>
      <c r="CD89" s="73">
        <f t="shared" si="46"/>
        <v>0</v>
      </c>
      <c r="CE89" s="117"/>
      <c r="CF89" s="466">
        <v>0</v>
      </c>
      <c r="CG89" s="466"/>
      <c r="CH89" s="466">
        <v>0</v>
      </c>
      <c r="CI89" s="466"/>
      <c r="CJ89" s="465">
        <v>0</v>
      </c>
      <c r="CK89" s="348">
        <f>CI89+CG89</f>
        <v>0</v>
      </c>
      <c r="CL89" s="117"/>
      <c r="CM89" s="466">
        <v>0</v>
      </c>
      <c r="CN89" s="466"/>
      <c r="CO89" s="466">
        <v>0</v>
      </c>
      <c r="CP89" s="466"/>
      <c r="CQ89" s="465">
        <v>0</v>
      </c>
      <c r="CR89" s="348">
        <f>CP89+CN89</f>
        <v>0</v>
      </c>
      <c r="CS89" s="197"/>
      <c r="CT89" s="272">
        <f t="shared" si="58"/>
        <v>0</v>
      </c>
      <c r="CU89" s="272">
        <f t="shared" si="59"/>
        <v>0</v>
      </c>
      <c r="CV89" s="272">
        <f t="shared" si="60"/>
        <v>0</v>
      </c>
      <c r="CW89" s="272">
        <f t="shared" si="61"/>
        <v>0</v>
      </c>
      <c r="CX89" s="465">
        <v>0</v>
      </c>
      <c r="CY89" s="348">
        <f>CW89+CU89</f>
        <v>0</v>
      </c>
    </row>
    <row r="90" spans="1:104" s="314" customFormat="1" x14ac:dyDescent="0.25">
      <c r="A90" s="358">
        <v>1200099000</v>
      </c>
      <c r="B90" s="467"/>
      <c r="C90" s="467" t="s">
        <v>280</v>
      </c>
      <c r="D90" s="392"/>
      <c r="E90" s="465">
        <v>0</v>
      </c>
      <c r="F90" s="465">
        <v>0</v>
      </c>
      <c r="G90" s="465">
        <v>0</v>
      </c>
      <c r="H90" s="465">
        <v>0</v>
      </c>
      <c r="I90" s="465">
        <v>0</v>
      </c>
      <c r="J90" s="348">
        <f>H90+F90</f>
        <v>0</v>
      </c>
      <c r="K90" s="352"/>
      <c r="L90" s="466">
        <v>0</v>
      </c>
      <c r="M90" s="465">
        <v>0</v>
      </c>
      <c r="N90" s="466">
        <v>0</v>
      </c>
      <c r="O90" s="466">
        <v>0</v>
      </c>
      <c r="P90" s="465">
        <v>0</v>
      </c>
      <c r="Q90" s="348">
        <f>O90+M90</f>
        <v>0</v>
      </c>
      <c r="R90" s="471">
        <f t="shared" si="31"/>
        <v>0</v>
      </c>
      <c r="S90" s="119"/>
      <c r="T90" s="466">
        <v>0</v>
      </c>
      <c r="U90" s="466">
        <v>0</v>
      </c>
      <c r="V90" s="466">
        <v>0</v>
      </c>
      <c r="W90" s="466">
        <v>0</v>
      </c>
      <c r="X90" s="465">
        <v>0</v>
      </c>
      <c r="Y90" s="348">
        <f>W90+U90</f>
        <v>0</v>
      </c>
      <c r="Z90" s="348">
        <f t="shared" si="33"/>
        <v>0</v>
      </c>
      <c r="AA90" s="119"/>
      <c r="AB90" s="466">
        <v>0</v>
      </c>
      <c r="AC90" s="466">
        <v>0</v>
      </c>
      <c r="AD90" s="466">
        <v>0</v>
      </c>
      <c r="AE90" s="466">
        <v>0</v>
      </c>
      <c r="AF90" s="465">
        <v>0</v>
      </c>
      <c r="AG90" s="348">
        <f>AE90+AC90</f>
        <v>0</v>
      </c>
      <c r="AH90" s="348">
        <f t="shared" si="35"/>
        <v>0</v>
      </c>
      <c r="AI90" s="119"/>
      <c r="AJ90" s="466">
        <v>0</v>
      </c>
      <c r="AK90" s="466">
        <v>0</v>
      </c>
      <c r="AL90" s="466">
        <v>0</v>
      </c>
      <c r="AM90" s="466">
        <v>0</v>
      </c>
      <c r="AN90" s="465">
        <v>0</v>
      </c>
      <c r="AO90" s="348">
        <f>AM90+AK90</f>
        <v>0</v>
      </c>
      <c r="AP90" s="92">
        <f t="shared" si="37"/>
        <v>0</v>
      </c>
      <c r="AQ90" s="119"/>
      <c r="AR90" s="466">
        <v>0</v>
      </c>
      <c r="AS90" s="466">
        <v>0</v>
      </c>
      <c r="AT90" s="466">
        <v>0</v>
      </c>
      <c r="AU90" s="466">
        <v>0</v>
      </c>
      <c r="AV90" s="465">
        <v>0</v>
      </c>
      <c r="AW90" s="348">
        <f>AU90+AS90</f>
        <v>0</v>
      </c>
      <c r="AX90" s="73">
        <f t="shared" si="39"/>
        <v>0</v>
      </c>
      <c r="AY90" s="119"/>
      <c r="AZ90" s="466">
        <v>0</v>
      </c>
      <c r="BA90" s="466">
        <v>0</v>
      </c>
      <c r="BB90" s="466">
        <v>0</v>
      </c>
      <c r="BC90" s="466">
        <v>0</v>
      </c>
      <c r="BD90" s="465">
        <v>0</v>
      </c>
      <c r="BE90" s="348">
        <f>BC90+BA90</f>
        <v>0</v>
      </c>
      <c r="BF90" s="92">
        <f t="shared" si="41"/>
        <v>0</v>
      </c>
      <c r="BG90" s="119"/>
      <c r="BH90" s="466">
        <v>0</v>
      </c>
      <c r="BI90" s="465">
        <v>0</v>
      </c>
      <c r="BJ90" s="466">
        <v>0</v>
      </c>
      <c r="BK90" s="466">
        <v>0</v>
      </c>
      <c r="BL90" s="465">
        <v>0</v>
      </c>
      <c r="BM90" s="348">
        <f>BK90+BI90</f>
        <v>0</v>
      </c>
      <c r="BN90" s="92">
        <f t="shared" si="43"/>
        <v>0</v>
      </c>
      <c r="BO90" s="119"/>
      <c r="BP90" s="466">
        <v>0</v>
      </c>
      <c r="BQ90" s="466">
        <v>0</v>
      </c>
      <c r="BR90" s="466">
        <v>0</v>
      </c>
      <c r="BS90" s="466">
        <v>0</v>
      </c>
      <c r="BT90" s="465">
        <v>0</v>
      </c>
      <c r="BU90" s="348">
        <f>BS90+BQ90</f>
        <v>0</v>
      </c>
      <c r="BV90" s="73">
        <f t="shared" si="44"/>
        <v>0</v>
      </c>
      <c r="BW90" s="117"/>
      <c r="BX90" s="466">
        <v>0</v>
      </c>
      <c r="BY90" s="466">
        <v>0</v>
      </c>
      <c r="BZ90" s="466">
        <v>0</v>
      </c>
      <c r="CA90" s="466">
        <v>0</v>
      </c>
      <c r="CB90" s="465">
        <v>0</v>
      </c>
      <c r="CC90" s="348">
        <f>CA90+BY90</f>
        <v>0</v>
      </c>
      <c r="CD90" s="73">
        <f t="shared" si="46"/>
        <v>0</v>
      </c>
      <c r="CE90" s="117"/>
      <c r="CF90" s="466">
        <v>0</v>
      </c>
      <c r="CG90" s="466"/>
      <c r="CH90" s="466">
        <v>0</v>
      </c>
      <c r="CI90" s="466"/>
      <c r="CJ90" s="465">
        <v>0</v>
      </c>
      <c r="CK90" s="348">
        <f>CI90+CG90</f>
        <v>0</v>
      </c>
      <c r="CL90" s="117"/>
      <c r="CM90" s="466">
        <v>0</v>
      </c>
      <c r="CN90" s="466"/>
      <c r="CO90" s="466">
        <v>0</v>
      </c>
      <c r="CP90" s="466"/>
      <c r="CQ90" s="465">
        <v>0</v>
      </c>
      <c r="CR90" s="348">
        <f>CP90+CN90</f>
        <v>0</v>
      </c>
      <c r="CS90" s="197"/>
      <c r="CT90" s="272">
        <f t="shared" si="58"/>
        <v>0</v>
      </c>
      <c r="CU90" s="272">
        <f t="shared" si="59"/>
        <v>0</v>
      </c>
      <c r="CV90" s="272">
        <f t="shared" si="60"/>
        <v>0</v>
      </c>
      <c r="CW90" s="272">
        <f t="shared" si="61"/>
        <v>0</v>
      </c>
      <c r="CX90" s="465">
        <v>0</v>
      </c>
      <c r="CY90" s="348">
        <f>CW90+CU90</f>
        <v>0</v>
      </c>
    </row>
    <row r="91" spans="1:104" x14ac:dyDescent="0.25">
      <c r="A91" s="347">
        <v>1200100000</v>
      </c>
      <c r="B91" s="377" t="s">
        <v>279</v>
      </c>
      <c r="C91" s="377"/>
      <c r="D91" s="345"/>
      <c r="E91" s="100">
        <f t="shared" ref="E91:J91" si="75">E92+E95+E101+E100+E105+E106</f>
        <v>765751</v>
      </c>
      <c r="F91" s="100">
        <f t="shared" si="75"/>
        <v>814298</v>
      </c>
      <c r="G91" s="100">
        <f t="shared" si="75"/>
        <v>195670.38</v>
      </c>
      <c r="H91" s="100">
        <f t="shared" si="75"/>
        <v>238924.98</v>
      </c>
      <c r="I91" s="100">
        <f t="shared" si="75"/>
        <v>961421.38</v>
      </c>
      <c r="J91" s="100">
        <f t="shared" si="75"/>
        <v>1053222.98</v>
      </c>
      <c r="K91" s="352"/>
      <c r="L91" s="99">
        <f t="shared" ref="L91:Q91" si="76">L92+L95+L101+L100+L105+L106</f>
        <v>374446.28</v>
      </c>
      <c r="M91" s="100">
        <f t="shared" si="76"/>
        <v>310174</v>
      </c>
      <c r="N91" s="99">
        <f t="shared" si="76"/>
        <v>167825.13</v>
      </c>
      <c r="O91" s="99">
        <f t="shared" si="76"/>
        <v>518022</v>
      </c>
      <c r="P91" s="100">
        <f t="shared" si="76"/>
        <v>542271.41</v>
      </c>
      <c r="Q91" s="100">
        <f t="shared" si="76"/>
        <v>828196</v>
      </c>
      <c r="R91" s="100">
        <f t="shared" si="31"/>
        <v>1881418.98</v>
      </c>
      <c r="S91" s="119"/>
      <c r="T91" s="99">
        <f t="shared" ref="T91:Y91" si="77">T92+T95+T101+T100+T105+T106</f>
        <v>308671</v>
      </c>
      <c r="U91" s="99">
        <f t="shared" si="77"/>
        <v>299000</v>
      </c>
      <c r="V91" s="99">
        <f t="shared" si="77"/>
        <v>147212.49</v>
      </c>
      <c r="W91" s="99">
        <f t="shared" si="77"/>
        <v>632232</v>
      </c>
      <c r="X91" s="100">
        <f t="shared" si="77"/>
        <v>455883.49</v>
      </c>
      <c r="Y91" s="100">
        <f t="shared" si="77"/>
        <v>931232</v>
      </c>
      <c r="Z91" s="126">
        <f t="shared" si="33"/>
        <v>2812650.98</v>
      </c>
      <c r="AA91" s="119"/>
      <c r="AB91" s="99">
        <f t="shared" ref="AB91:AG91" si="78">AB92+AB95+AB101+AB100+AB105+AB106</f>
        <v>422262.65</v>
      </c>
      <c r="AC91" s="99">
        <f t="shared" si="78"/>
        <v>227446</v>
      </c>
      <c r="AD91" s="99">
        <f t="shared" si="78"/>
        <v>185749.16</v>
      </c>
      <c r="AE91" s="99">
        <f t="shared" si="78"/>
        <v>418267</v>
      </c>
      <c r="AF91" s="100">
        <f t="shared" si="78"/>
        <v>608011.81000000006</v>
      </c>
      <c r="AG91" s="100">
        <f t="shared" si="78"/>
        <v>645713</v>
      </c>
      <c r="AH91" s="126">
        <f t="shared" si="35"/>
        <v>3458363.98</v>
      </c>
      <c r="AI91" s="119"/>
      <c r="AJ91" s="99">
        <f t="shared" ref="AJ91:AO91" si="79">AJ92+AJ95+AJ101+AJ100+AJ105+AJ106</f>
        <v>317494.33999999997</v>
      </c>
      <c r="AK91" s="99">
        <f t="shared" si="79"/>
        <v>291301</v>
      </c>
      <c r="AL91" s="99">
        <f t="shared" si="79"/>
        <v>139594.78</v>
      </c>
      <c r="AM91" s="99">
        <f t="shared" si="79"/>
        <v>568071</v>
      </c>
      <c r="AN91" s="100">
        <f t="shared" si="79"/>
        <v>457089.12</v>
      </c>
      <c r="AO91" s="100">
        <f t="shared" si="79"/>
        <v>859372</v>
      </c>
      <c r="AP91" s="100">
        <f t="shared" si="37"/>
        <v>4317735.9800000004</v>
      </c>
      <c r="AQ91" s="119"/>
      <c r="AR91" s="99">
        <f t="shared" ref="AR91:AW91" si="80">AR92+AR95+AR101+AR100+AR105+AR106</f>
        <v>382296.4</v>
      </c>
      <c r="AS91" s="99">
        <f t="shared" si="80"/>
        <v>225300</v>
      </c>
      <c r="AT91" s="99">
        <f t="shared" si="80"/>
        <v>119430.24</v>
      </c>
      <c r="AU91" s="99">
        <f t="shared" si="80"/>
        <v>468829</v>
      </c>
      <c r="AV91" s="100">
        <f t="shared" si="80"/>
        <v>501726.64</v>
      </c>
      <c r="AW91" s="100">
        <f t="shared" si="80"/>
        <v>694129</v>
      </c>
      <c r="AX91" s="62">
        <f t="shared" si="39"/>
        <v>5011864.9800000004</v>
      </c>
      <c r="AY91" s="119"/>
      <c r="AZ91" s="99">
        <f t="shared" ref="AZ91:BE91" si="81">AZ92+AZ95+AZ101+AZ100+AZ105+AZ106</f>
        <v>391163.14</v>
      </c>
      <c r="BA91" s="99">
        <f t="shared" si="81"/>
        <v>269363</v>
      </c>
      <c r="BB91" s="99">
        <f t="shared" si="81"/>
        <v>119430.24</v>
      </c>
      <c r="BC91" s="99">
        <f t="shared" si="81"/>
        <v>474058</v>
      </c>
      <c r="BD91" s="100">
        <f t="shared" si="81"/>
        <v>510593.38</v>
      </c>
      <c r="BE91" s="100">
        <f t="shared" si="81"/>
        <v>743421</v>
      </c>
      <c r="BF91" s="100">
        <f t="shared" si="41"/>
        <v>5755285.9800000004</v>
      </c>
      <c r="BG91" s="119"/>
      <c r="BH91" s="99">
        <f t="shared" ref="BH91:BM91" si="82">BH92+BH95+BH101+BH100+BH105+BH106</f>
        <v>401118.6</v>
      </c>
      <c r="BI91" s="100">
        <f t="shared" si="82"/>
        <v>297019</v>
      </c>
      <c r="BJ91" s="99">
        <f t="shared" si="82"/>
        <v>119430.24</v>
      </c>
      <c r="BK91" s="99">
        <f t="shared" si="82"/>
        <v>513246</v>
      </c>
      <c r="BL91" s="100">
        <f t="shared" si="82"/>
        <v>520548.83999999997</v>
      </c>
      <c r="BM91" s="100">
        <f t="shared" si="82"/>
        <v>810265</v>
      </c>
      <c r="BN91" s="100">
        <f t="shared" si="43"/>
        <v>6565550.9800000004</v>
      </c>
      <c r="BO91" s="119"/>
      <c r="BP91" s="99">
        <f>BP92+BP95+BP101+BP100+BP105+BP106</f>
        <v>406963.36</v>
      </c>
      <c r="BQ91" s="99">
        <f>BQ92+BQ95+BQ100+BQ101+BQ105+BQ106</f>
        <v>294355.67</v>
      </c>
      <c r="BR91" s="99">
        <f>BR92+BR95+BR101+BR100+BR105+BR106</f>
        <v>287019.94</v>
      </c>
      <c r="BS91" s="99"/>
      <c r="BT91" s="100">
        <f>BT92+BT95+BT101+BT100+BT105+BT106</f>
        <v>693983.3</v>
      </c>
      <c r="BU91" s="100">
        <f>BU92+BU95+BU101+BU100+BU105+BU106</f>
        <v>773311.9175000001</v>
      </c>
      <c r="BV91" s="62">
        <f t="shared" si="44"/>
        <v>7338862.8975000009</v>
      </c>
      <c r="BW91" s="117"/>
      <c r="BX91" s="99">
        <f t="shared" ref="BX91:CC91" si="83">BX92+BX95+BX101+BX100+BX105+BX106</f>
        <v>422296.14</v>
      </c>
      <c r="BY91" s="99">
        <f t="shared" si="83"/>
        <v>310514</v>
      </c>
      <c r="BZ91" s="99">
        <f t="shared" si="83"/>
        <v>231007.34</v>
      </c>
      <c r="CA91" s="99">
        <f t="shared" si="83"/>
        <v>511991.33218750003</v>
      </c>
      <c r="CB91" s="100">
        <f t="shared" si="83"/>
        <v>653303.48</v>
      </c>
      <c r="CC91" s="100">
        <f t="shared" si="83"/>
        <v>822505.33218750008</v>
      </c>
      <c r="CD91" s="62">
        <f t="shared" si="46"/>
        <v>8161368.2296875007</v>
      </c>
      <c r="CE91" s="117"/>
      <c r="CF91" s="99">
        <f>CF92+CF95+CF101+CF100+CF105+CF106</f>
        <v>346885.73</v>
      </c>
      <c r="CG91" s="99"/>
      <c r="CH91" s="99">
        <f>CH92+CH95+CH101+CH100+CH105+CH106</f>
        <v>253860.48000000001</v>
      </c>
      <c r="CI91" s="99"/>
      <c r="CJ91" s="100">
        <f>CJ92+CJ95+CJ101+CJ100+CJ105+CJ106</f>
        <v>600746.21</v>
      </c>
      <c r="CK91" s="100">
        <f>CK92+CK95+CK101+CK100+CK105+CK106</f>
        <v>0</v>
      </c>
      <c r="CL91" s="117"/>
      <c r="CM91" s="99">
        <f>CM92+CM95+CM101+CM100+CM105+CM106</f>
        <v>478737.36</v>
      </c>
      <c r="CN91" s="99"/>
      <c r="CO91" s="99">
        <f>CO92+CO95+CO101+CO100+CO105+CO106</f>
        <v>307632.58</v>
      </c>
      <c r="CP91" s="99"/>
      <c r="CQ91" s="100">
        <f>CQ92+CQ95+CQ101+CQ100+CQ105+CQ106</f>
        <v>786369.94</v>
      </c>
      <c r="CR91" s="100">
        <f>CR92+CR95+CR101+CR100+CR105+CR106</f>
        <v>0</v>
      </c>
      <c r="CS91" s="470"/>
      <c r="CT91" s="60">
        <f t="shared" si="58"/>
        <v>5018086.0000000009</v>
      </c>
      <c r="CU91" s="60">
        <f t="shared" si="59"/>
        <v>3338770.67</v>
      </c>
      <c r="CV91" s="60">
        <f t="shared" si="60"/>
        <v>2273863</v>
      </c>
      <c r="CW91" s="60">
        <f t="shared" si="61"/>
        <v>4343641.3121875003</v>
      </c>
      <c r="CX91" s="100">
        <f>CX92+CX95+CX101+CX100+CX105+CX106</f>
        <v>7291949</v>
      </c>
      <c r="CY91" s="100">
        <f>CY92+CY95+CY101+CY100+CY105+CY106</f>
        <v>8161368.2296874998</v>
      </c>
      <c r="CZ91" s="462"/>
    </row>
    <row r="92" spans="1:104" s="407" customFormat="1" x14ac:dyDescent="0.25">
      <c r="A92" s="355">
        <v>1200104000</v>
      </c>
      <c r="B92" s="439"/>
      <c r="C92" s="439" t="s">
        <v>278</v>
      </c>
      <c r="D92" s="353"/>
      <c r="E92" s="464">
        <f>E93+E94</f>
        <v>0</v>
      </c>
      <c r="F92" s="464">
        <f>F93+F94</f>
        <v>0</v>
      </c>
      <c r="G92" s="464">
        <f>G93+G94</f>
        <v>0</v>
      </c>
      <c r="H92" s="464">
        <f>H93+H94</f>
        <v>0</v>
      </c>
      <c r="I92" s="464">
        <f>I93+I94</f>
        <v>0</v>
      </c>
      <c r="J92" s="348">
        <f>H92+F92</f>
        <v>0</v>
      </c>
      <c r="K92" s="352"/>
      <c r="L92" s="101">
        <f>L93+L94</f>
        <v>0</v>
      </c>
      <c r="M92" s="464">
        <f>M93+M94</f>
        <v>0</v>
      </c>
      <c r="N92" s="101">
        <f>N93+N94</f>
        <v>0</v>
      </c>
      <c r="O92" s="101">
        <f>O93+O94</f>
        <v>0</v>
      </c>
      <c r="P92" s="464">
        <f>P93+P94</f>
        <v>0</v>
      </c>
      <c r="Q92" s="348">
        <f>O92+M92</f>
        <v>0</v>
      </c>
      <c r="R92" s="348">
        <f t="shared" si="31"/>
        <v>0</v>
      </c>
      <c r="S92" s="119"/>
      <c r="T92" s="101">
        <f>T93+T94</f>
        <v>0</v>
      </c>
      <c r="U92" s="101">
        <f>U93+U94</f>
        <v>0</v>
      </c>
      <c r="V92" s="101">
        <f>V93+V94</f>
        <v>0</v>
      </c>
      <c r="W92" s="101">
        <f>W93+W94</f>
        <v>0</v>
      </c>
      <c r="X92" s="464">
        <f>X93+X94</f>
        <v>0</v>
      </c>
      <c r="Y92" s="348">
        <f>W92+U92</f>
        <v>0</v>
      </c>
      <c r="Z92" s="348">
        <f t="shared" si="33"/>
        <v>0</v>
      </c>
      <c r="AA92" s="119"/>
      <c r="AB92" s="101">
        <f>AB93+AB94</f>
        <v>0</v>
      </c>
      <c r="AC92" s="101">
        <f>AC93+AC94</f>
        <v>0</v>
      </c>
      <c r="AD92" s="101">
        <f>AD93+AD94</f>
        <v>0</v>
      </c>
      <c r="AE92" s="101">
        <f>AE93+AE94</f>
        <v>0</v>
      </c>
      <c r="AF92" s="464">
        <f>AF93+AF94</f>
        <v>0</v>
      </c>
      <c r="AG92" s="348">
        <f>AE92+AC92</f>
        <v>0</v>
      </c>
      <c r="AH92" s="348">
        <f t="shared" si="35"/>
        <v>0</v>
      </c>
      <c r="AI92" s="119"/>
      <c r="AJ92" s="101">
        <f>AJ93+AJ94</f>
        <v>0</v>
      </c>
      <c r="AK92" s="101">
        <f>AK93+AK94</f>
        <v>0</v>
      </c>
      <c r="AL92" s="101">
        <f>AL93+AL94</f>
        <v>0</v>
      </c>
      <c r="AM92" s="101">
        <f>AM93+AM94</f>
        <v>0</v>
      </c>
      <c r="AN92" s="464">
        <f>AN93+AN94</f>
        <v>0</v>
      </c>
      <c r="AO92" s="348">
        <f>AM92+AK92</f>
        <v>0</v>
      </c>
      <c r="AP92" s="92">
        <f t="shared" si="37"/>
        <v>0</v>
      </c>
      <c r="AQ92" s="119"/>
      <c r="AR92" s="101">
        <f>AR93+AR94</f>
        <v>0</v>
      </c>
      <c r="AS92" s="101">
        <f>AS93+AS94</f>
        <v>0</v>
      </c>
      <c r="AT92" s="101">
        <f>AT93+AT94</f>
        <v>0</v>
      </c>
      <c r="AU92" s="101">
        <f>AU93+AU94</f>
        <v>0</v>
      </c>
      <c r="AV92" s="464">
        <f>AV93+AV94</f>
        <v>0</v>
      </c>
      <c r="AW92" s="348">
        <f>AU92+AS92</f>
        <v>0</v>
      </c>
      <c r="AX92" s="73">
        <f t="shared" si="39"/>
        <v>0</v>
      </c>
      <c r="AY92" s="119"/>
      <c r="AZ92" s="101">
        <f>AZ93+AZ94</f>
        <v>0</v>
      </c>
      <c r="BA92" s="101">
        <f>BA93+BA94</f>
        <v>0</v>
      </c>
      <c r="BB92" s="101">
        <f>BB93+BB94</f>
        <v>0</v>
      </c>
      <c r="BC92" s="101">
        <f>BC93+BC94</f>
        <v>0</v>
      </c>
      <c r="BD92" s="464">
        <f>BD93+BD94</f>
        <v>0</v>
      </c>
      <c r="BE92" s="348">
        <f>BC92+BA92</f>
        <v>0</v>
      </c>
      <c r="BF92" s="92">
        <f t="shared" si="41"/>
        <v>0</v>
      </c>
      <c r="BG92" s="119"/>
      <c r="BH92" s="101">
        <f>BH93+BH94</f>
        <v>0</v>
      </c>
      <c r="BI92" s="464">
        <f>BI93+BI94</f>
        <v>0</v>
      </c>
      <c r="BJ92" s="101">
        <f>BJ93+BJ94</f>
        <v>0</v>
      </c>
      <c r="BK92" s="101">
        <f>BK93+BK94</f>
        <v>0</v>
      </c>
      <c r="BL92" s="464">
        <f>BL93+BL94</f>
        <v>0</v>
      </c>
      <c r="BM92" s="348">
        <f>BK92+BI92</f>
        <v>0</v>
      </c>
      <c r="BN92" s="92">
        <f t="shared" si="43"/>
        <v>0</v>
      </c>
      <c r="BO92" s="119"/>
      <c r="BP92" s="101">
        <f>BP93+BP94</f>
        <v>0</v>
      </c>
      <c r="BQ92" s="101">
        <v>0</v>
      </c>
      <c r="BR92" s="101">
        <f>BR93+BR94</f>
        <v>0</v>
      </c>
      <c r="BS92" s="101">
        <f>BS93+BS94</f>
        <v>0</v>
      </c>
      <c r="BT92" s="464">
        <f>BT93+BT94</f>
        <v>0</v>
      </c>
      <c r="BU92" s="348">
        <f>BS92+BQ92</f>
        <v>0</v>
      </c>
      <c r="BV92" s="73">
        <f t="shared" si="44"/>
        <v>0</v>
      </c>
      <c r="BW92" s="117"/>
      <c r="BX92" s="101">
        <f>BX93+BX94</f>
        <v>0</v>
      </c>
      <c r="BY92" s="101">
        <f>BY93+BY94</f>
        <v>0</v>
      </c>
      <c r="BZ92" s="101">
        <f>BZ93+BZ94</f>
        <v>0</v>
      </c>
      <c r="CA92" s="101">
        <f>CA93+CA94</f>
        <v>0</v>
      </c>
      <c r="CB92" s="464">
        <f>CB93+CB94</f>
        <v>0</v>
      </c>
      <c r="CC92" s="348">
        <f>CA92+BY92</f>
        <v>0</v>
      </c>
      <c r="CD92" s="73">
        <f t="shared" si="46"/>
        <v>0</v>
      </c>
      <c r="CE92" s="117"/>
      <c r="CF92" s="101">
        <f>CF93+CF94</f>
        <v>0</v>
      </c>
      <c r="CG92" s="101"/>
      <c r="CH92" s="101">
        <f>CH93+CH94</f>
        <v>0</v>
      </c>
      <c r="CI92" s="101"/>
      <c r="CJ92" s="464">
        <f>CJ93+CJ94</f>
        <v>0</v>
      </c>
      <c r="CK92" s="348">
        <f>CI92+CG92</f>
        <v>0</v>
      </c>
      <c r="CL92" s="117"/>
      <c r="CM92" s="101">
        <f>CM93+CM94</f>
        <v>0</v>
      </c>
      <c r="CN92" s="101"/>
      <c r="CO92" s="101">
        <f>CO93+CO94</f>
        <v>0</v>
      </c>
      <c r="CP92" s="101"/>
      <c r="CQ92" s="464">
        <f>CQ93+CQ94</f>
        <v>0</v>
      </c>
      <c r="CR92" s="348">
        <f>CP92+CN92</f>
        <v>0</v>
      </c>
      <c r="CS92" s="378"/>
      <c r="CT92" s="272">
        <f t="shared" si="58"/>
        <v>0</v>
      </c>
      <c r="CU92" s="272">
        <f t="shared" si="59"/>
        <v>0</v>
      </c>
      <c r="CV92" s="272">
        <f t="shared" si="60"/>
        <v>0</v>
      </c>
      <c r="CW92" s="272">
        <f t="shared" si="61"/>
        <v>0</v>
      </c>
      <c r="CX92" s="464">
        <f>CX93+CX94</f>
        <v>0</v>
      </c>
      <c r="CY92" s="348">
        <f>CW92+CU92</f>
        <v>0</v>
      </c>
    </row>
    <row r="93" spans="1:104" x14ac:dyDescent="0.25">
      <c r="A93" s="358">
        <v>1200104100</v>
      </c>
      <c r="B93" s="392"/>
      <c r="C93" s="439"/>
      <c r="D93" s="467" t="s">
        <v>73</v>
      </c>
      <c r="E93" s="465">
        <v>0</v>
      </c>
      <c r="F93" s="465">
        <v>0</v>
      </c>
      <c r="G93" s="465">
        <v>0</v>
      </c>
      <c r="H93" s="465">
        <v>0</v>
      </c>
      <c r="I93" s="465">
        <v>0</v>
      </c>
      <c r="J93" s="348">
        <f>H93+F93</f>
        <v>0</v>
      </c>
      <c r="K93" s="352"/>
      <c r="L93" s="466">
        <v>0</v>
      </c>
      <c r="M93" s="465">
        <v>0</v>
      </c>
      <c r="N93" s="466">
        <v>0</v>
      </c>
      <c r="O93" s="466">
        <v>0</v>
      </c>
      <c r="P93" s="465">
        <v>0</v>
      </c>
      <c r="Q93" s="348">
        <f>O93+M93</f>
        <v>0</v>
      </c>
      <c r="R93" s="348">
        <f t="shared" si="31"/>
        <v>0</v>
      </c>
      <c r="S93" s="119"/>
      <c r="T93" s="466">
        <v>0</v>
      </c>
      <c r="U93" s="466">
        <v>0</v>
      </c>
      <c r="V93" s="466">
        <v>0</v>
      </c>
      <c r="W93" s="466">
        <v>0</v>
      </c>
      <c r="X93" s="465">
        <v>0</v>
      </c>
      <c r="Y93" s="348">
        <f>W93+U93</f>
        <v>0</v>
      </c>
      <c r="Z93" s="348">
        <f t="shared" si="33"/>
        <v>0</v>
      </c>
      <c r="AA93" s="119"/>
      <c r="AB93" s="466">
        <v>0</v>
      </c>
      <c r="AC93" s="466">
        <v>0</v>
      </c>
      <c r="AD93" s="466">
        <v>0</v>
      </c>
      <c r="AE93" s="466">
        <v>0</v>
      </c>
      <c r="AF93" s="465">
        <v>0</v>
      </c>
      <c r="AG93" s="348">
        <f>AE93+AC93</f>
        <v>0</v>
      </c>
      <c r="AH93" s="348">
        <f t="shared" si="35"/>
        <v>0</v>
      </c>
      <c r="AI93" s="119"/>
      <c r="AJ93" s="466">
        <v>0</v>
      </c>
      <c r="AK93" s="466">
        <v>0</v>
      </c>
      <c r="AL93" s="466">
        <v>0</v>
      </c>
      <c r="AM93" s="466">
        <v>0</v>
      </c>
      <c r="AN93" s="465">
        <v>0</v>
      </c>
      <c r="AO93" s="348">
        <f>AM93+AK93</f>
        <v>0</v>
      </c>
      <c r="AP93" s="92">
        <f t="shared" si="37"/>
        <v>0</v>
      </c>
      <c r="AQ93" s="119"/>
      <c r="AR93" s="466">
        <v>0</v>
      </c>
      <c r="AS93" s="466">
        <v>0</v>
      </c>
      <c r="AT93" s="466">
        <v>0</v>
      </c>
      <c r="AU93" s="466">
        <v>0</v>
      </c>
      <c r="AV93" s="465">
        <v>0</v>
      </c>
      <c r="AW93" s="348">
        <f>AU93+AS93</f>
        <v>0</v>
      </c>
      <c r="AX93" s="73">
        <f t="shared" si="39"/>
        <v>0</v>
      </c>
      <c r="AY93" s="119"/>
      <c r="AZ93" s="466">
        <v>0</v>
      </c>
      <c r="BA93" s="466">
        <v>0</v>
      </c>
      <c r="BB93" s="466">
        <v>0</v>
      </c>
      <c r="BC93" s="466">
        <v>0</v>
      </c>
      <c r="BD93" s="465">
        <v>0</v>
      </c>
      <c r="BE93" s="348">
        <f>BC93+BA93</f>
        <v>0</v>
      </c>
      <c r="BF93" s="92">
        <f t="shared" si="41"/>
        <v>0</v>
      </c>
      <c r="BG93" s="119"/>
      <c r="BH93" s="466">
        <v>0</v>
      </c>
      <c r="BI93" s="465">
        <v>0</v>
      </c>
      <c r="BJ93" s="466">
        <v>0</v>
      </c>
      <c r="BK93" s="466">
        <v>0</v>
      </c>
      <c r="BL93" s="465">
        <v>0</v>
      </c>
      <c r="BM93" s="348">
        <f>BK93+BI93</f>
        <v>0</v>
      </c>
      <c r="BN93" s="92">
        <f t="shared" si="43"/>
        <v>0</v>
      </c>
      <c r="BO93" s="119"/>
      <c r="BP93" s="466">
        <v>0</v>
      </c>
      <c r="BQ93" s="466">
        <v>0</v>
      </c>
      <c r="BR93" s="466">
        <v>0</v>
      </c>
      <c r="BS93" s="466">
        <v>0</v>
      </c>
      <c r="BT93" s="465">
        <v>0</v>
      </c>
      <c r="BU93" s="348">
        <f>BS93+BQ93</f>
        <v>0</v>
      </c>
      <c r="BV93" s="73">
        <f t="shared" si="44"/>
        <v>0</v>
      </c>
      <c r="BW93" s="117"/>
      <c r="BX93" s="466">
        <v>0</v>
      </c>
      <c r="BY93" s="466">
        <v>0</v>
      </c>
      <c r="BZ93" s="466">
        <v>0</v>
      </c>
      <c r="CA93" s="466">
        <v>0</v>
      </c>
      <c r="CB93" s="465">
        <v>0</v>
      </c>
      <c r="CC93" s="348">
        <f>CA93+BY93</f>
        <v>0</v>
      </c>
      <c r="CD93" s="73">
        <f t="shared" si="46"/>
        <v>0</v>
      </c>
      <c r="CE93" s="117"/>
      <c r="CF93" s="466">
        <v>0</v>
      </c>
      <c r="CG93" s="466"/>
      <c r="CH93" s="466">
        <v>0</v>
      </c>
      <c r="CI93" s="466"/>
      <c r="CJ93" s="465">
        <v>0</v>
      </c>
      <c r="CK93" s="348">
        <f>CI93+CG93</f>
        <v>0</v>
      </c>
      <c r="CL93" s="117"/>
      <c r="CM93" s="466">
        <v>0</v>
      </c>
      <c r="CN93" s="466"/>
      <c r="CO93" s="466">
        <v>0</v>
      </c>
      <c r="CP93" s="466"/>
      <c r="CQ93" s="465">
        <v>0</v>
      </c>
      <c r="CR93" s="348">
        <f>CP93+CN93</f>
        <v>0</v>
      </c>
      <c r="CS93" s="197"/>
      <c r="CT93" s="272">
        <f t="shared" si="58"/>
        <v>0</v>
      </c>
      <c r="CU93" s="272">
        <f t="shared" si="59"/>
        <v>0</v>
      </c>
      <c r="CV93" s="272">
        <f t="shared" si="60"/>
        <v>0</v>
      </c>
      <c r="CW93" s="272">
        <f t="shared" si="61"/>
        <v>0</v>
      </c>
      <c r="CX93" s="465">
        <v>0</v>
      </c>
      <c r="CY93" s="348">
        <f>CW93+CU93</f>
        <v>0</v>
      </c>
    </row>
    <row r="94" spans="1:104" x14ac:dyDescent="0.25">
      <c r="A94" s="358">
        <v>1200104200</v>
      </c>
      <c r="B94" s="469"/>
      <c r="C94" s="439"/>
      <c r="D94" s="467" t="s">
        <v>80</v>
      </c>
      <c r="E94" s="465">
        <v>0</v>
      </c>
      <c r="F94" s="465">
        <v>0</v>
      </c>
      <c r="G94" s="465">
        <v>0</v>
      </c>
      <c r="H94" s="465">
        <v>0</v>
      </c>
      <c r="I94" s="465">
        <v>0</v>
      </c>
      <c r="J94" s="348">
        <f>H94+F94</f>
        <v>0</v>
      </c>
      <c r="K94" s="352"/>
      <c r="L94" s="466">
        <v>0</v>
      </c>
      <c r="M94" s="465">
        <v>0</v>
      </c>
      <c r="N94" s="466">
        <v>0</v>
      </c>
      <c r="O94" s="466">
        <v>0</v>
      </c>
      <c r="P94" s="465">
        <v>0</v>
      </c>
      <c r="Q94" s="348">
        <f>O94+M94</f>
        <v>0</v>
      </c>
      <c r="R94" s="348">
        <f t="shared" si="31"/>
        <v>0</v>
      </c>
      <c r="S94" s="119"/>
      <c r="T94" s="466">
        <v>0</v>
      </c>
      <c r="U94" s="466">
        <v>0</v>
      </c>
      <c r="V94" s="466">
        <v>0</v>
      </c>
      <c r="W94" s="466">
        <v>0</v>
      </c>
      <c r="X94" s="465">
        <v>0</v>
      </c>
      <c r="Y94" s="348">
        <f>W94+U94</f>
        <v>0</v>
      </c>
      <c r="Z94" s="348">
        <f t="shared" si="33"/>
        <v>0</v>
      </c>
      <c r="AA94" s="119"/>
      <c r="AB94" s="466">
        <v>0</v>
      </c>
      <c r="AC94" s="466">
        <v>0</v>
      </c>
      <c r="AD94" s="466">
        <v>0</v>
      </c>
      <c r="AE94" s="466">
        <v>0</v>
      </c>
      <c r="AF94" s="465">
        <v>0</v>
      </c>
      <c r="AG94" s="348">
        <f>AE94+AC94</f>
        <v>0</v>
      </c>
      <c r="AH94" s="348">
        <f t="shared" si="35"/>
        <v>0</v>
      </c>
      <c r="AI94" s="119"/>
      <c r="AJ94" s="466">
        <v>0</v>
      </c>
      <c r="AK94" s="466">
        <v>0</v>
      </c>
      <c r="AL94" s="466">
        <v>0</v>
      </c>
      <c r="AM94" s="466">
        <v>0</v>
      </c>
      <c r="AN94" s="465">
        <v>0</v>
      </c>
      <c r="AO94" s="348">
        <f>AM94+AK94</f>
        <v>0</v>
      </c>
      <c r="AP94" s="92">
        <f t="shared" si="37"/>
        <v>0</v>
      </c>
      <c r="AQ94" s="119"/>
      <c r="AR94" s="466">
        <v>0</v>
      </c>
      <c r="AS94" s="466">
        <v>0</v>
      </c>
      <c r="AT94" s="466">
        <v>0</v>
      </c>
      <c r="AU94" s="466">
        <v>0</v>
      </c>
      <c r="AV94" s="465">
        <v>0</v>
      </c>
      <c r="AW94" s="348">
        <f>AU94+AS94</f>
        <v>0</v>
      </c>
      <c r="AX94" s="73">
        <f t="shared" si="39"/>
        <v>0</v>
      </c>
      <c r="AY94" s="119"/>
      <c r="AZ94" s="466">
        <v>0</v>
      </c>
      <c r="BA94" s="466">
        <v>0</v>
      </c>
      <c r="BB94" s="466">
        <v>0</v>
      </c>
      <c r="BC94" s="466">
        <v>0</v>
      </c>
      <c r="BD94" s="465">
        <v>0</v>
      </c>
      <c r="BE94" s="348">
        <f>BC94+BA94</f>
        <v>0</v>
      </c>
      <c r="BF94" s="92">
        <f t="shared" si="41"/>
        <v>0</v>
      </c>
      <c r="BG94" s="119"/>
      <c r="BH94" s="466">
        <v>0</v>
      </c>
      <c r="BI94" s="465">
        <v>0</v>
      </c>
      <c r="BJ94" s="466">
        <v>0</v>
      </c>
      <c r="BK94" s="466">
        <v>0</v>
      </c>
      <c r="BL94" s="465">
        <v>0</v>
      </c>
      <c r="BM94" s="348">
        <f>BK94+BI94</f>
        <v>0</v>
      </c>
      <c r="BN94" s="92">
        <f t="shared" si="43"/>
        <v>0</v>
      </c>
      <c r="BO94" s="119"/>
      <c r="BP94" s="466">
        <v>0</v>
      </c>
      <c r="BQ94" s="466">
        <v>0</v>
      </c>
      <c r="BR94" s="466">
        <v>0</v>
      </c>
      <c r="BS94" s="466">
        <v>0</v>
      </c>
      <c r="BT94" s="465">
        <v>0</v>
      </c>
      <c r="BU94" s="348">
        <f>BS94+BQ94</f>
        <v>0</v>
      </c>
      <c r="BV94" s="73">
        <f t="shared" si="44"/>
        <v>0</v>
      </c>
      <c r="BW94" s="117"/>
      <c r="BX94" s="466">
        <v>0</v>
      </c>
      <c r="BY94" s="466">
        <v>0</v>
      </c>
      <c r="BZ94" s="466">
        <v>0</v>
      </c>
      <c r="CA94" s="466">
        <v>0</v>
      </c>
      <c r="CB94" s="465">
        <v>0</v>
      </c>
      <c r="CC94" s="348">
        <f>CA94+BY94</f>
        <v>0</v>
      </c>
      <c r="CD94" s="73">
        <f t="shared" si="46"/>
        <v>0</v>
      </c>
      <c r="CE94" s="117"/>
      <c r="CF94" s="466">
        <v>0</v>
      </c>
      <c r="CG94" s="466"/>
      <c r="CH94" s="466">
        <v>0</v>
      </c>
      <c r="CI94" s="466"/>
      <c r="CJ94" s="465">
        <v>0</v>
      </c>
      <c r="CK94" s="348">
        <f>CI94+CG94</f>
        <v>0</v>
      </c>
      <c r="CL94" s="117"/>
      <c r="CM94" s="466">
        <v>0</v>
      </c>
      <c r="CN94" s="466"/>
      <c r="CO94" s="466">
        <v>0</v>
      </c>
      <c r="CP94" s="466"/>
      <c r="CQ94" s="465">
        <v>0</v>
      </c>
      <c r="CR94" s="348">
        <f>CP94+CN94</f>
        <v>0</v>
      </c>
      <c r="CS94" s="197"/>
      <c r="CT94" s="272">
        <f t="shared" si="58"/>
        <v>0</v>
      </c>
      <c r="CU94" s="272">
        <f t="shared" si="59"/>
        <v>0</v>
      </c>
      <c r="CV94" s="272">
        <f t="shared" si="60"/>
        <v>0</v>
      </c>
      <c r="CW94" s="272">
        <f t="shared" si="61"/>
        <v>0</v>
      </c>
      <c r="CX94" s="465">
        <v>0</v>
      </c>
      <c r="CY94" s="348">
        <f>CW94+CU94</f>
        <v>0</v>
      </c>
    </row>
    <row r="95" spans="1:104" s="407" customFormat="1" x14ac:dyDescent="0.25">
      <c r="A95" s="355">
        <v>1200105000</v>
      </c>
      <c r="B95" s="439"/>
      <c r="C95" s="439" t="s">
        <v>277</v>
      </c>
      <c r="D95" s="439"/>
      <c r="E95" s="464">
        <f>E96+E97+E98+E99</f>
        <v>670727</v>
      </c>
      <c r="F95" s="464">
        <f>F96+F97+F98+F99</f>
        <v>671027</v>
      </c>
      <c r="G95" s="464">
        <f>G96+G97+G98+G99</f>
        <v>187170.38</v>
      </c>
      <c r="H95" s="464">
        <f>H96+H97+H98+H99</f>
        <v>232699.67</v>
      </c>
      <c r="I95" s="464">
        <f>I96+I97+I98+I99</f>
        <v>857897.38</v>
      </c>
      <c r="J95" s="202">
        <f>F95+H95</f>
        <v>903726.67</v>
      </c>
      <c r="K95" s="352"/>
      <c r="L95" s="101">
        <f>L96+L97+L98+L99</f>
        <v>286243.28000000003</v>
      </c>
      <c r="M95" s="464">
        <f>M96+M97+M98+M99</f>
        <v>286243</v>
      </c>
      <c r="N95" s="101">
        <f>N96+N97+N98+N99</f>
        <v>162425.13</v>
      </c>
      <c r="O95" s="101">
        <f>O96+O97+O98+O99</f>
        <v>481943</v>
      </c>
      <c r="P95" s="464">
        <f>P96+P97+P98+P99</f>
        <v>448668.41000000003</v>
      </c>
      <c r="Q95" s="202">
        <f>M95+O95</f>
        <v>768186</v>
      </c>
      <c r="R95" s="348">
        <f t="shared" si="31"/>
        <v>1671912.67</v>
      </c>
      <c r="S95" s="119"/>
      <c r="T95" s="101">
        <f>T96+T97+T98+T99</f>
        <v>226870</v>
      </c>
      <c r="U95" s="101">
        <f>U96+U97+U98+U99</f>
        <v>257897</v>
      </c>
      <c r="V95" s="101">
        <f>V96+V97+V98+V99</f>
        <v>144112.49</v>
      </c>
      <c r="W95" s="101">
        <f>W96+W97+W98+W99</f>
        <v>619556</v>
      </c>
      <c r="X95" s="464">
        <f>X96+X97+X98+X99</f>
        <v>370982.49</v>
      </c>
      <c r="Y95" s="202">
        <f>U95+W95</f>
        <v>877453</v>
      </c>
      <c r="Z95" s="348">
        <f t="shared" si="33"/>
        <v>2549365.67</v>
      </c>
      <c r="AA95" s="119"/>
      <c r="AB95" s="101">
        <f>AB96+AB97+AB98+AB99</f>
        <v>249661.65</v>
      </c>
      <c r="AC95" s="101">
        <f>AC96+AC97+AC98+AC99</f>
        <v>220732</v>
      </c>
      <c r="AD95" s="101">
        <f>AD96+AD97+AD98+AD99</f>
        <v>178349.16</v>
      </c>
      <c r="AE95" s="101">
        <f>AE96+AE97+AE98+AE99</f>
        <v>412529</v>
      </c>
      <c r="AF95" s="464">
        <f>AF96+AF97+AF98+AF99</f>
        <v>428010.81</v>
      </c>
      <c r="AG95" s="202">
        <f>AC95+AE95</f>
        <v>633261</v>
      </c>
      <c r="AH95" s="348">
        <f t="shared" si="35"/>
        <v>3182626.67</v>
      </c>
      <c r="AI95" s="119"/>
      <c r="AJ95" s="101">
        <f>AJ96+AJ97+AJ98+AJ99</f>
        <v>238263.34</v>
      </c>
      <c r="AK95" s="101">
        <f>AK96+AK97+AK98+AK99</f>
        <v>248940</v>
      </c>
      <c r="AL95" s="101">
        <f>AL96+AL97+AL98+AL99</f>
        <v>137344.78</v>
      </c>
      <c r="AM95" s="101">
        <f>AM96+AM97+AM98+AM99</f>
        <v>563191</v>
      </c>
      <c r="AN95" s="464">
        <f>AN96+AN97+AN98+AN99</f>
        <v>375608.12</v>
      </c>
      <c r="AO95" s="202">
        <f>AK95+AM95</f>
        <v>812131</v>
      </c>
      <c r="AP95" s="92">
        <f t="shared" si="37"/>
        <v>3994757.67</v>
      </c>
      <c r="AQ95" s="119"/>
      <c r="AR95" s="101">
        <f>AR96+AR97+AR98+AR99</f>
        <v>298482.40000000002</v>
      </c>
      <c r="AS95" s="101">
        <f>AS96+AS97+AS98+AS99</f>
        <v>220280</v>
      </c>
      <c r="AT95" s="101">
        <f>AT96+AT97+AT98+AT99</f>
        <v>119430.24</v>
      </c>
      <c r="AU95" s="101">
        <f>AU96+AU97+AU98+AU99</f>
        <v>466958</v>
      </c>
      <c r="AV95" s="464">
        <f>AV96+AV97+AV98+AV99</f>
        <v>417912.64</v>
      </c>
      <c r="AW95" s="202">
        <f>AS95+AU95</f>
        <v>687238</v>
      </c>
      <c r="AX95" s="73">
        <f t="shared" si="39"/>
        <v>4681995.67</v>
      </c>
      <c r="AY95" s="119"/>
      <c r="AZ95" s="101">
        <f>AZ96+AZ97+AZ98+AZ99</f>
        <v>343471.14</v>
      </c>
      <c r="BA95" s="101">
        <f>BA96+BA97+BA98+BA99</f>
        <v>261575</v>
      </c>
      <c r="BB95" s="101">
        <f>BB96+BB97+BB98+BB99</f>
        <v>119430.24</v>
      </c>
      <c r="BC95" s="101">
        <f>BC96+BC97+BC98+BC99</f>
        <v>462813</v>
      </c>
      <c r="BD95" s="464">
        <f>BD96+BD97+BD98+BD99</f>
        <v>462901.38</v>
      </c>
      <c r="BE95" s="202">
        <f>BA95+BC95</f>
        <v>724388</v>
      </c>
      <c r="BF95" s="92">
        <f t="shared" si="41"/>
        <v>5406383.6699999999</v>
      </c>
      <c r="BG95" s="119"/>
      <c r="BH95" s="101">
        <f>BH96+BH97+BH98+BH99</f>
        <v>328468.59999999998</v>
      </c>
      <c r="BI95" s="464">
        <f>BI96+BI97+BI98+BI99</f>
        <v>287425</v>
      </c>
      <c r="BJ95" s="101">
        <f>BJ96+BJ97+BJ98+BJ99</f>
        <v>119430.24</v>
      </c>
      <c r="BK95" s="101">
        <f>BK96+BK97+BK98+BK99</f>
        <v>501165</v>
      </c>
      <c r="BL95" s="464">
        <f>BL96+BL97+BL98+BL99</f>
        <v>447898.83999999997</v>
      </c>
      <c r="BM95" s="202">
        <f>BI95+BK95</f>
        <v>788590</v>
      </c>
      <c r="BN95" s="92">
        <f t="shared" si="43"/>
        <v>6194973.6699999999</v>
      </c>
      <c r="BO95" s="119"/>
      <c r="BP95" s="101">
        <f>BP96+BP97+BP98+BP99</f>
        <v>313472.36</v>
      </c>
      <c r="BQ95" s="101">
        <f>BQ96+BQ97+BQ98+BQ99</f>
        <v>289924.81</v>
      </c>
      <c r="BR95" s="101">
        <f>BR96+BR97+BR98+BR99</f>
        <v>268319.94</v>
      </c>
      <c r="BS95" s="101">
        <f>BS96+BS97+BS98+BS99</f>
        <v>467606.83374999999</v>
      </c>
      <c r="BT95" s="464">
        <f>BT96+BT97+BT98+BT99</f>
        <v>581792.30000000005</v>
      </c>
      <c r="BU95" s="202">
        <f>BQ95+BS95</f>
        <v>757531.64375000005</v>
      </c>
      <c r="BV95" s="73">
        <f t="shared" si="44"/>
        <v>6952505.3137499997</v>
      </c>
      <c r="BW95" s="117"/>
      <c r="BX95" s="101">
        <f>BX96+BX97+BX98+BX99</f>
        <v>343471.14</v>
      </c>
      <c r="BY95" s="101">
        <f>BY96+BY97+BY98+BY99</f>
        <v>306790</v>
      </c>
      <c r="BZ95" s="101">
        <f>BZ96+BZ97+BZ98+BZ99</f>
        <v>218557.34</v>
      </c>
      <c r="CA95" s="101">
        <f>CA96+CA97+CA98+CA99</f>
        <v>492810.90546875005</v>
      </c>
      <c r="CB95" s="464">
        <f>CB96+CB97+CB98+CB99</f>
        <v>562028.48</v>
      </c>
      <c r="CC95" s="202">
        <f>BY95+CA95</f>
        <v>799600.90546875005</v>
      </c>
      <c r="CD95" s="73">
        <f t="shared" si="46"/>
        <v>7752106.2192187496</v>
      </c>
      <c r="CE95" s="117"/>
      <c r="CF95" s="101">
        <f>CF96+CF97+CF98+CF99</f>
        <v>283498.73</v>
      </c>
      <c r="CG95" s="101"/>
      <c r="CH95" s="101">
        <f>CH96+CH97+CH98+CH99</f>
        <v>238860.48</v>
      </c>
      <c r="CI95" s="101"/>
      <c r="CJ95" s="464">
        <f>CJ96+CJ97+CJ98+CJ99</f>
        <v>522359.20999999996</v>
      </c>
      <c r="CK95" s="202">
        <f>CG95+CI95</f>
        <v>0</v>
      </c>
      <c r="CL95" s="117"/>
      <c r="CM95" s="101">
        <f>CM96+CM97+CM98+CM99</f>
        <v>313472.36</v>
      </c>
      <c r="CN95" s="101"/>
      <c r="CO95" s="101">
        <f>CO96+CO97+CO98+CO99</f>
        <v>286632.58</v>
      </c>
      <c r="CP95" s="101"/>
      <c r="CQ95" s="464">
        <f>CQ96+CQ97+CQ98+CQ99</f>
        <v>600104.93999999994</v>
      </c>
      <c r="CR95" s="202">
        <f>CN95+CP95</f>
        <v>0</v>
      </c>
      <c r="CS95" s="378"/>
      <c r="CT95" s="272">
        <f t="shared" si="58"/>
        <v>3896102</v>
      </c>
      <c r="CU95" s="272">
        <f t="shared" si="59"/>
        <v>3050833.81</v>
      </c>
      <c r="CV95" s="272">
        <f t="shared" si="60"/>
        <v>2180063</v>
      </c>
      <c r="CW95" s="272">
        <f t="shared" si="61"/>
        <v>4701272.40921875</v>
      </c>
      <c r="CX95" s="464">
        <f>CX96+CX97+CX98+CX99</f>
        <v>6076165</v>
      </c>
      <c r="CY95" s="202">
        <f>CU95+CW95</f>
        <v>7752106.2192187496</v>
      </c>
      <c r="CZ95" s="462"/>
    </row>
    <row r="96" spans="1:104" x14ac:dyDescent="0.25">
      <c r="A96" s="358">
        <v>1200105100</v>
      </c>
      <c r="B96" s="353"/>
      <c r="C96" s="353"/>
      <c r="D96" s="467" t="s">
        <v>276</v>
      </c>
      <c r="E96" s="465">
        <v>0</v>
      </c>
      <c r="F96" s="465">
        <v>0</v>
      </c>
      <c r="G96" s="465">
        <v>0</v>
      </c>
      <c r="H96" s="465">
        <v>0</v>
      </c>
      <c r="I96" s="465">
        <v>0</v>
      </c>
      <c r="J96" s="348">
        <f t="shared" ref="J96:J106" si="84">H96+F96</f>
        <v>0</v>
      </c>
      <c r="K96" s="352"/>
      <c r="L96" s="466">
        <v>0</v>
      </c>
      <c r="M96" s="465">
        <v>0</v>
      </c>
      <c r="N96" s="466">
        <v>0</v>
      </c>
      <c r="O96" s="466">
        <v>0</v>
      </c>
      <c r="P96" s="465">
        <v>0</v>
      </c>
      <c r="Q96" s="348">
        <f t="shared" ref="Q96:Q106" si="85">O96+M96</f>
        <v>0</v>
      </c>
      <c r="R96" s="348">
        <f t="shared" si="31"/>
        <v>0</v>
      </c>
      <c r="S96" s="119"/>
      <c r="T96" s="466">
        <v>0</v>
      </c>
      <c r="U96" s="466">
        <v>0</v>
      </c>
      <c r="V96" s="466">
        <v>0</v>
      </c>
      <c r="W96" s="466">
        <v>0</v>
      </c>
      <c r="X96" s="465">
        <v>0</v>
      </c>
      <c r="Y96" s="348">
        <f t="shared" ref="Y96:Y106" si="86">W96+U96</f>
        <v>0</v>
      </c>
      <c r="Z96" s="348">
        <f t="shared" si="33"/>
        <v>0</v>
      </c>
      <c r="AA96" s="119"/>
      <c r="AB96" s="466">
        <v>0</v>
      </c>
      <c r="AC96" s="466">
        <v>0</v>
      </c>
      <c r="AD96" s="466">
        <v>0</v>
      </c>
      <c r="AE96" s="466">
        <v>0</v>
      </c>
      <c r="AF96" s="465">
        <v>0</v>
      </c>
      <c r="AG96" s="348">
        <f t="shared" ref="AG96:AG106" si="87">AE96+AC96</f>
        <v>0</v>
      </c>
      <c r="AH96" s="348">
        <f t="shared" si="35"/>
        <v>0</v>
      </c>
      <c r="AI96" s="119"/>
      <c r="AJ96" s="466">
        <v>0</v>
      </c>
      <c r="AK96" s="466">
        <v>0</v>
      </c>
      <c r="AL96" s="466">
        <v>0</v>
      </c>
      <c r="AM96" s="466">
        <v>0</v>
      </c>
      <c r="AN96" s="465">
        <v>0</v>
      </c>
      <c r="AO96" s="348">
        <f t="shared" ref="AO96:AO106" si="88">AM96+AK96</f>
        <v>0</v>
      </c>
      <c r="AP96" s="92">
        <f t="shared" si="37"/>
        <v>0</v>
      </c>
      <c r="AQ96" s="119"/>
      <c r="AR96" s="466">
        <v>0</v>
      </c>
      <c r="AS96" s="466">
        <v>0</v>
      </c>
      <c r="AT96" s="466">
        <v>0</v>
      </c>
      <c r="AU96" s="466">
        <v>0</v>
      </c>
      <c r="AV96" s="465">
        <v>0</v>
      </c>
      <c r="AW96" s="348">
        <f t="shared" ref="AW96:AW106" si="89">AU96+AS96</f>
        <v>0</v>
      </c>
      <c r="AX96" s="73">
        <f t="shared" si="39"/>
        <v>0</v>
      </c>
      <c r="AY96" s="119"/>
      <c r="AZ96" s="466">
        <v>0</v>
      </c>
      <c r="BA96" s="466">
        <v>0</v>
      </c>
      <c r="BB96" s="466">
        <v>0</v>
      </c>
      <c r="BC96" s="466">
        <v>0</v>
      </c>
      <c r="BD96" s="465">
        <v>0</v>
      </c>
      <c r="BE96" s="348">
        <f t="shared" ref="BE96:BE106" si="90">BC96+BA96</f>
        <v>0</v>
      </c>
      <c r="BF96" s="92">
        <f t="shared" si="41"/>
        <v>0</v>
      </c>
      <c r="BG96" s="119"/>
      <c r="BH96" s="466">
        <v>0</v>
      </c>
      <c r="BI96" s="465">
        <v>0</v>
      </c>
      <c r="BJ96" s="466">
        <v>0</v>
      </c>
      <c r="BK96" s="466">
        <v>0</v>
      </c>
      <c r="BL96" s="465">
        <v>0</v>
      </c>
      <c r="BM96" s="348">
        <f t="shared" ref="BM96:BM106" si="91">BK96+BI96</f>
        <v>0</v>
      </c>
      <c r="BN96" s="92">
        <f t="shared" si="43"/>
        <v>0</v>
      </c>
      <c r="BO96" s="119"/>
      <c r="BP96" s="466">
        <v>0</v>
      </c>
      <c r="BQ96" s="466">
        <v>0</v>
      </c>
      <c r="BR96" s="466">
        <v>0</v>
      </c>
      <c r="BS96" s="466">
        <v>0</v>
      </c>
      <c r="BT96" s="465">
        <v>0</v>
      </c>
      <c r="BU96" s="348">
        <f t="shared" ref="BU96:BU106" si="92">BS96+BQ96</f>
        <v>0</v>
      </c>
      <c r="BV96" s="73">
        <f t="shared" si="44"/>
        <v>0</v>
      </c>
      <c r="BW96" s="117"/>
      <c r="BX96" s="466">
        <v>0</v>
      </c>
      <c r="BY96" s="101">
        <f>BY97+BY98</f>
        <v>0</v>
      </c>
      <c r="BZ96" s="466">
        <v>0</v>
      </c>
      <c r="CA96" s="466">
        <v>0</v>
      </c>
      <c r="CB96" s="465">
        <v>0</v>
      </c>
      <c r="CC96" s="348">
        <f t="shared" ref="CC96:CC106" si="93">CA96+BY96</f>
        <v>0</v>
      </c>
      <c r="CD96" s="73">
        <f t="shared" si="46"/>
        <v>0</v>
      </c>
      <c r="CE96" s="117"/>
      <c r="CF96" s="466">
        <v>0</v>
      </c>
      <c r="CG96" s="466"/>
      <c r="CH96" s="466">
        <v>0</v>
      </c>
      <c r="CI96" s="466"/>
      <c r="CJ96" s="465">
        <v>0</v>
      </c>
      <c r="CK96" s="348">
        <f t="shared" ref="CK96:CK106" si="94">CI96+CG96</f>
        <v>0</v>
      </c>
      <c r="CL96" s="117"/>
      <c r="CM96" s="466">
        <v>0</v>
      </c>
      <c r="CN96" s="466"/>
      <c r="CO96" s="466">
        <v>0</v>
      </c>
      <c r="CP96" s="466"/>
      <c r="CQ96" s="465">
        <v>0</v>
      </c>
      <c r="CR96" s="348">
        <f t="shared" ref="CR96:CR106" si="95">CP96+CN96</f>
        <v>0</v>
      </c>
      <c r="CS96" s="197"/>
      <c r="CT96" s="272">
        <f t="shared" si="58"/>
        <v>0</v>
      </c>
      <c r="CU96" s="272">
        <f t="shared" si="59"/>
        <v>0</v>
      </c>
      <c r="CV96" s="272">
        <f t="shared" si="60"/>
        <v>0</v>
      </c>
      <c r="CW96" s="272">
        <f t="shared" si="61"/>
        <v>0</v>
      </c>
      <c r="CX96" s="465">
        <v>0</v>
      </c>
      <c r="CY96" s="348">
        <f t="shared" ref="CY96:CY106" si="96">CW96+CU96</f>
        <v>0</v>
      </c>
    </row>
    <row r="97" spans="1:104" x14ac:dyDescent="0.25">
      <c r="A97" s="358">
        <v>1200105200</v>
      </c>
      <c r="B97" s="353"/>
      <c r="C97" s="353"/>
      <c r="D97" s="467" t="s">
        <v>220</v>
      </c>
      <c r="E97" s="465">
        <v>0</v>
      </c>
      <c r="F97" s="465">
        <v>0</v>
      </c>
      <c r="G97" s="465">
        <v>0</v>
      </c>
      <c r="H97" s="465">
        <v>0</v>
      </c>
      <c r="I97" s="465">
        <v>0</v>
      </c>
      <c r="J97" s="348">
        <f t="shared" si="84"/>
        <v>0</v>
      </c>
      <c r="K97" s="352"/>
      <c r="L97" s="466">
        <v>0</v>
      </c>
      <c r="M97" s="465">
        <v>0</v>
      </c>
      <c r="N97" s="466">
        <v>0</v>
      </c>
      <c r="O97" s="466">
        <v>0</v>
      </c>
      <c r="P97" s="465">
        <v>0</v>
      </c>
      <c r="Q97" s="348">
        <f t="shared" si="85"/>
        <v>0</v>
      </c>
      <c r="R97" s="348">
        <f t="shared" si="31"/>
        <v>0</v>
      </c>
      <c r="S97" s="119"/>
      <c r="T97" s="466">
        <v>0</v>
      </c>
      <c r="U97" s="466">
        <v>0</v>
      </c>
      <c r="V97" s="466">
        <v>0</v>
      </c>
      <c r="W97" s="466">
        <v>0</v>
      </c>
      <c r="X97" s="465">
        <v>0</v>
      </c>
      <c r="Y97" s="348">
        <f t="shared" si="86"/>
        <v>0</v>
      </c>
      <c r="Z97" s="348">
        <f t="shared" si="33"/>
        <v>0</v>
      </c>
      <c r="AA97" s="119"/>
      <c r="AB97" s="466">
        <v>0</v>
      </c>
      <c r="AC97" s="466">
        <v>0</v>
      </c>
      <c r="AD97" s="466">
        <v>0</v>
      </c>
      <c r="AE97" s="466">
        <v>0</v>
      </c>
      <c r="AF97" s="465">
        <v>0</v>
      </c>
      <c r="AG97" s="348">
        <f t="shared" si="87"/>
        <v>0</v>
      </c>
      <c r="AH97" s="348">
        <f t="shared" si="35"/>
        <v>0</v>
      </c>
      <c r="AI97" s="119"/>
      <c r="AJ97" s="466">
        <v>0</v>
      </c>
      <c r="AK97" s="466">
        <v>0</v>
      </c>
      <c r="AL97" s="466">
        <v>0</v>
      </c>
      <c r="AM97" s="466">
        <v>0</v>
      </c>
      <c r="AN97" s="465">
        <v>0</v>
      </c>
      <c r="AO97" s="348">
        <f t="shared" si="88"/>
        <v>0</v>
      </c>
      <c r="AP97" s="92">
        <f t="shared" si="37"/>
        <v>0</v>
      </c>
      <c r="AQ97" s="119"/>
      <c r="AR97" s="466">
        <v>0</v>
      </c>
      <c r="AS97" s="466">
        <v>0</v>
      </c>
      <c r="AT97" s="466">
        <v>0</v>
      </c>
      <c r="AU97" s="466">
        <v>0</v>
      </c>
      <c r="AV97" s="465">
        <v>0</v>
      </c>
      <c r="AW97" s="348">
        <f t="shared" si="89"/>
        <v>0</v>
      </c>
      <c r="AX97" s="73">
        <f t="shared" si="39"/>
        <v>0</v>
      </c>
      <c r="AY97" s="119"/>
      <c r="AZ97" s="466">
        <v>0</v>
      </c>
      <c r="BA97" s="466">
        <v>0</v>
      </c>
      <c r="BB97" s="466">
        <v>0</v>
      </c>
      <c r="BC97" s="466">
        <v>0</v>
      </c>
      <c r="BD97" s="465">
        <v>0</v>
      </c>
      <c r="BE97" s="348">
        <f t="shared" si="90"/>
        <v>0</v>
      </c>
      <c r="BF97" s="92">
        <f t="shared" si="41"/>
        <v>0</v>
      </c>
      <c r="BG97" s="119"/>
      <c r="BH97" s="466">
        <v>0</v>
      </c>
      <c r="BI97" s="465">
        <v>0</v>
      </c>
      <c r="BJ97" s="466">
        <v>0</v>
      </c>
      <c r="BK97" s="466">
        <v>0</v>
      </c>
      <c r="BL97" s="465">
        <v>0</v>
      </c>
      <c r="BM97" s="348">
        <f t="shared" si="91"/>
        <v>0</v>
      </c>
      <c r="BN97" s="92">
        <f t="shared" si="43"/>
        <v>0</v>
      </c>
      <c r="BO97" s="119"/>
      <c r="BP97" s="466">
        <v>0</v>
      </c>
      <c r="BQ97" s="466">
        <v>0</v>
      </c>
      <c r="BR97" s="466">
        <v>0</v>
      </c>
      <c r="BS97" s="466">
        <v>0</v>
      </c>
      <c r="BT97" s="465">
        <v>0</v>
      </c>
      <c r="BU97" s="348">
        <f t="shared" si="92"/>
        <v>0</v>
      </c>
      <c r="BV97" s="73">
        <f t="shared" si="44"/>
        <v>0</v>
      </c>
      <c r="BW97" s="117"/>
      <c r="BX97" s="466">
        <v>0</v>
      </c>
      <c r="BY97" s="466">
        <v>0</v>
      </c>
      <c r="BZ97" s="466">
        <v>0</v>
      </c>
      <c r="CA97" s="466">
        <v>0</v>
      </c>
      <c r="CB97" s="465">
        <v>0</v>
      </c>
      <c r="CC97" s="348">
        <f t="shared" si="93"/>
        <v>0</v>
      </c>
      <c r="CD97" s="73">
        <f t="shared" si="46"/>
        <v>0</v>
      </c>
      <c r="CE97" s="117"/>
      <c r="CF97" s="466">
        <v>0</v>
      </c>
      <c r="CG97" s="466"/>
      <c r="CH97" s="466">
        <v>0</v>
      </c>
      <c r="CI97" s="466"/>
      <c r="CJ97" s="465">
        <v>0</v>
      </c>
      <c r="CK97" s="348">
        <f t="shared" si="94"/>
        <v>0</v>
      </c>
      <c r="CL97" s="117"/>
      <c r="CM97" s="466">
        <v>0</v>
      </c>
      <c r="CN97" s="466"/>
      <c r="CO97" s="466">
        <v>0</v>
      </c>
      <c r="CP97" s="466"/>
      <c r="CQ97" s="465">
        <v>0</v>
      </c>
      <c r="CR97" s="348">
        <f t="shared" si="95"/>
        <v>0</v>
      </c>
      <c r="CS97" s="197"/>
      <c r="CT97" s="272">
        <f t="shared" si="58"/>
        <v>0</v>
      </c>
      <c r="CU97" s="272">
        <f t="shared" si="59"/>
        <v>0</v>
      </c>
      <c r="CV97" s="272">
        <f t="shared" si="60"/>
        <v>0</v>
      </c>
      <c r="CW97" s="272">
        <f t="shared" si="61"/>
        <v>0</v>
      </c>
      <c r="CX97" s="465">
        <v>0</v>
      </c>
      <c r="CY97" s="348">
        <f t="shared" si="96"/>
        <v>0</v>
      </c>
    </row>
    <row r="98" spans="1:104" x14ac:dyDescent="0.25">
      <c r="A98" s="358">
        <v>1200105300</v>
      </c>
      <c r="B98" s="353"/>
      <c r="C98" s="353"/>
      <c r="D98" s="467" t="s">
        <v>219</v>
      </c>
      <c r="E98" s="465">
        <v>0</v>
      </c>
      <c r="F98" s="465">
        <v>0</v>
      </c>
      <c r="G98" s="465">
        <v>0</v>
      </c>
      <c r="H98" s="465">
        <v>0</v>
      </c>
      <c r="I98" s="465">
        <v>0</v>
      </c>
      <c r="J98" s="348">
        <f t="shared" si="84"/>
        <v>0</v>
      </c>
      <c r="K98" s="352"/>
      <c r="L98" s="466">
        <v>0</v>
      </c>
      <c r="M98" s="465">
        <v>0</v>
      </c>
      <c r="N98" s="466">
        <v>0</v>
      </c>
      <c r="O98" s="466">
        <v>0</v>
      </c>
      <c r="P98" s="465">
        <v>0</v>
      </c>
      <c r="Q98" s="348">
        <f t="shared" si="85"/>
        <v>0</v>
      </c>
      <c r="R98" s="348">
        <f t="shared" si="31"/>
        <v>0</v>
      </c>
      <c r="S98" s="119"/>
      <c r="T98" s="466">
        <v>0</v>
      </c>
      <c r="U98" s="466">
        <v>0</v>
      </c>
      <c r="V98" s="466">
        <v>0</v>
      </c>
      <c r="W98" s="466">
        <v>0</v>
      </c>
      <c r="X98" s="465">
        <v>0</v>
      </c>
      <c r="Y98" s="348">
        <f t="shared" si="86"/>
        <v>0</v>
      </c>
      <c r="Z98" s="348">
        <f t="shared" si="33"/>
        <v>0</v>
      </c>
      <c r="AA98" s="119"/>
      <c r="AB98" s="466">
        <v>0</v>
      </c>
      <c r="AC98" s="466">
        <v>0</v>
      </c>
      <c r="AD98" s="466">
        <v>0</v>
      </c>
      <c r="AE98" s="466">
        <v>0</v>
      </c>
      <c r="AF98" s="465">
        <v>0</v>
      </c>
      <c r="AG98" s="348">
        <f t="shared" si="87"/>
        <v>0</v>
      </c>
      <c r="AH98" s="348">
        <f t="shared" si="35"/>
        <v>0</v>
      </c>
      <c r="AI98" s="119"/>
      <c r="AJ98" s="466">
        <v>0</v>
      </c>
      <c r="AK98" s="466">
        <v>0</v>
      </c>
      <c r="AL98" s="466">
        <v>0</v>
      </c>
      <c r="AM98" s="466">
        <v>0</v>
      </c>
      <c r="AN98" s="465">
        <v>0</v>
      </c>
      <c r="AO98" s="348">
        <f t="shared" si="88"/>
        <v>0</v>
      </c>
      <c r="AP98" s="92">
        <f t="shared" si="37"/>
        <v>0</v>
      </c>
      <c r="AQ98" s="119"/>
      <c r="AR98" s="466">
        <v>0</v>
      </c>
      <c r="AS98" s="466">
        <v>0</v>
      </c>
      <c r="AT98" s="466">
        <v>0</v>
      </c>
      <c r="AU98" s="466">
        <v>0</v>
      </c>
      <c r="AV98" s="465">
        <v>0</v>
      </c>
      <c r="AW98" s="348">
        <f t="shared" si="89"/>
        <v>0</v>
      </c>
      <c r="AX98" s="73">
        <f t="shared" si="39"/>
        <v>0</v>
      </c>
      <c r="AY98" s="119"/>
      <c r="AZ98" s="466">
        <v>0</v>
      </c>
      <c r="BA98" s="466">
        <v>0</v>
      </c>
      <c r="BB98" s="466">
        <v>0</v>
      </c>
      <c r="BC98" s="466">
        <v>0</v>
      </c>
      <c r="BD98" s="465">
        <v>0</v>
      </c>
      <c r="BE98" s="348">
        <f t="shared" si="90"/>
        <v>0</v>
      </c>
      <c r="BF98" s="92">
        <f t="shared" si="41"/>
        <v>0</v>
      </c>
      <c r="BG98" s="119"/>
      <c r="BH98" s="466">
        <v>0</v>
      </c>
      <c r="BI98" s="465">
        <v>0</v>
      </c>
      <c r="BJ98" s="466">
        <v>0</v>
      </c>
      <c r="BK98" s="466">
        <v>0</v>
      </c>
      <c r="BL98" s="465">
        <v>0</v>
      </c>
      <c r="BM98" s="348">
        <f t="shared" si="91"/>
        <v>0</v>
      </c>
      <c r="BN98" s="92">
        <f t="shared" si="43"/>
        <v>0</v>
      </c>
      <c r="BO98" s="119"/>
      <c r="BP98" s="466">
        <v>0</v>
      </c>
      <c r="BQ98" s="466">
        <v>0</v>
      </c>
      <c r="BR98" s="466">
        <v>0</v>
      </c>
      <c r="BS98" s="466">
        <v>0</v>
      </c>
      <c r="BT98" s="465">
        <v>0</v>
      </c>
      <c r="BU98" s="348">
        <f t="shared" si="92"/>
        <v>0</v>
      </c>
      <c r="BV98" s="73">
        <f t="shared" si="44"/>
        <v>0</v>
      </c>
      <c r="BW98" s="117"/>
      <c r="BX98" s="466">
        <v>0</v>
      </c>
      <c r="BY98" s="466">
        <v>0</v>
      </c>
      <c r="BZ98" s="466">
        <v>0</v>
      </c>
      <c r="CA98" s="466">
        <v>0</v>
      </c>
      <c r="CB98" s="465">
        <v>0</v>
      </c>
      <c r="CC98" s="348">
        <f t="shared" si="93"/>
        <v>0</v>
      </c>
      <c r="CD98" s="73">
        <f t="shared" si="46"/>
        <v>0</v>
      </c>
      <c r="CE98" s="117"/>
      <c r="CF98" s="466">
        <v>0</v>
      </c>
      <c r="CG98" s="466"/>
      <c r="CH98" s="466">
        <v>0</v>
      </c>
      <c r="CI98" s="466"/>
      <c r="CJ98" s="465">
        <v>0</v>
      </c>
      <c r="CK98" s="348">
        <f t="shared" si="94"/>
        <v>0</v>
      </c>
      <c r="CL98" s="117"/>
      <c r="CM98" s="466">
        <v>0</v>
      </c>
      <c r="CN98" s="466"/>
      <c r="CO98" s="466">
        <v>0</v>
      </c>
      <c r="CP98" s="466"/>
      <c r="CQ98" s="465">
        <v>0</v>
      </c>
      <c r="CR98" s="348">
        <f t="shared" si="95"/>
        <v>0</v>
      </c>
      <c r="CS98" s="197"/>
      <c r="CT98" s="272">
        <f t="shared" si="58"/>
        <v>0</v>
      </c>
      <c r="CU98" s="272">
        <f t="shared" si="59"/>
        <v>0</v>
      </c>
      <c r="CV98" s="272">
        <f t="shared" si="60"/>
        <v>0</v>
      </c>
      <c r="CW98" s="272">
        <f t="shared" si="61"/>
        <v>0</v>
      </c>
      <c r="CX98" s="465">
        <v>0</v>
      </c>
      <c r="CY98" s="348">
        <f t="shared" si="96"/>
        <v>0</v>
      </c>
    </row>
    <row r="99" spans="1:104" x14ac:dyDescent="0.2">
      <c r="A99" s="358">
        <v>1200105900</v>
      </c>
      <c r="B99" s="353"/>
      <c r="C99" s="353"/>
      <c r="D99" s="467" t="s">
        <v>218</v>
      </c>
      <c r="E99" s="465">
        <v>670727</v>
      </c>
      <c r="F99" s="200">
        <v>671027</v>
      </c>
      <c r="G99" s="200">
        <v>187170.38</v>
      </c>
      <c r="H99" s="468">
        <v>232699.67</v>
      </c>
      <c r="I99" s="200">
        <f>E99+G99</f>
        <v>857897.38</v>
      </c>
      <c r="J99" s="348">
        <f t="shared" si="84"/>
        <v>903726.67</v>
      </c>
      <c r="K99" s="352"/>
      <c r="L99" s="436">
        <f>85351.12+109724.45+5797.48+3624.74+11150.87+2378.68+68215.94</f>
        <v>286243.28000000003</v>
      </c>
      <c r="M99" s="200">
        <v>286243</v>
      </c>
      <c r="N99" s="436">
        <v>162425.13</v>
      </c>
      <c r="O99" s="436">
        <v>481943</v>
      </c>
      <c r="P99" s="200">
        <f>L99+N99</f>
        <v>448668.41000000003</v>
      </c>
      <c r="Q99" s="348">
        <f t="shared" si="85"/>
        <v>768186</v>
      </c>
      <c r="R99" s="348">
        <f t="shared" si="31"/>
        <v>1671912.67</v>
      </c>
      <c r="S99" s="119"/>
      <c r="T99" s="436">
        <v>226870</v>
      </c>
      <c r="U99" s="436">
        <v>257897</v>
      </c>
      <c r="V99" s="436">
        <v>144112.49</v>
      </c>
      <c r="W99" s="436">
        <v>619556</v>
      </c>
      <c r="X99" s="200">
        <f>T99+V99</f>
        <v>370982.49</v>
      </c>
      <c r="Y99" s="348">
        <f t="shared" si="86"/>
        <v>877453</v>
      </c>
      <c r="Z99" s="348">
        <f t="shared" si="33"/>
        <v>2549365.67</v>
      </c>
      <c r="AA99" s="119"/>
      <c r="AB99" s="436">
        <v>249661.65</v>
      </c>
      <c r="AC99" s="436">
        <v>220732</v>
      </c>
      <c r="AD99" s="436">
        <v>178349.16</v>
      </c>
      <c r="AE99" s="436">
        <v>412529</v>
      </c>
      <c r="AF99" s="200">
        <f>AB99+AD99</f>
        <v>428010.81</v>
      </c>
      <c r="AG99" s="348">
        <f t="shared" si="87"/>
        <v>633261</v>
      </c>
      <c r="AH99" s="348">
        <f t="shared" si="35"/>
        <v>3182626.67</v>
      </c>
      <c r="AI99" s="119"/>
      <c r="AJ99" s="436">
        <v>238263.34</v>
      </c>
      <c r="AK99" s="436">
        <v>248940</v>
      </c>
      <c r="AL99" s="436">
        <v>137344.78</v>
      </c>
      <c r="AM99" s="436">
        <v>563191</v>
      </c>
      <c r="AN99" s="200">
        <f>AJ99+AL99</f>
        <v>375608.12</v>
      </c>
      <c r="AO99" s="348">
        <f t="shared" si="88"/>
        <v>812131</v>
      </c>
      <c r="AP99" s="92">
        <f t="shared" si="37"/>
        <v>3994757.67</v>
      </c>
      <c r="AQ99" s="119"/>
      <c r="AR99" s="436">
        <v>298482.40000000002</v>
      </c>
      <c r="AS99" s="436">
        <v>220280</v>
      </c>
      <c r="AT99" s="436">
        <v>119430.24</v>
      </c>
      <c r="AU99" s="436">
        <v>466958</v>
      </c>
      <c r="AV99" s="200">
        <f>AR99+AT99</f>
        <v>417912.64</v>
      </c>
      <c r="AW99" s="348">
        <f t="shared" si="89"/>
        <v>687238</v>
      </c>
      <c r="AX99" s="73">
        <f t="shared" si="39"/>
        <v>4681995.67</v>
      </c>
      <c r="AY99" s="119"/>
      <c r="AZ99" s="436">
        <v>343471.14</v>
      </c>
      <c r="BA99" s="436">
        <v>261575</v>
      </c>
      <c r="BB99" s="436">
        <v>119430.24</v>
      </c>
      <c r="BC99" s="436">
        <v>462813</v>
      </c>
      <c r="BD99" s="200">
        <f>AZ99+BB99</f>
        <v>462901.38</v>
      </c>
      <c r="BE99" s="348">
        <f t="shared" si="90"/>
        <v>724388</v>
      </c>
      <c r="BF99" s="92">
        <f t="shared" si="41"/>
        <v>5406383.6699999999</v>
      </c>
      <c r="BG99" s="119"/>
      <c r="BH99" s="436">
        <v>328468.59999999998</v>
      </c>
      <c r="BI99" s="200">
        <v>287425</v>
      </c>
      <c r="BJ99" s="436">
        <v>119430.24</v>
      </c>
      <c r="BK99" s="436">
        <v>501165</v>
      </c>
      <c r="BL99" s="200">
        <f>BH99+BJ99</f>
        <v>447898.83999999997</v>
      </c>
      <c r="BM99" s="348">
        <f t="shared" si="91"/>
        <v>788590</v>
      </c>
      <c r="BN99" s="92">
        <f t="shared" si="43"/>
        <v>6194973.6699999999</v>
      </c>
      <c r="BO99" s="119"/>
      <c r="BP99" s="436">
        <v>313472.36</v>
      </c>
      <c r="BQ99" s="436">
        <v>289924.81</v>
      </c>
      <c r="BR99" s="436">
        <v>268319.94</v>
      </c>
      <c r="BS99" s="436">
        <f>(H99+O99+W99+AE99+AM99+AU99+BC99+BK99)/8</f>
        <v>467606.83374999999</v>
      </c>
      <c r="BT99" s="200">
        <f>BP99+BR99</f>
        <v>581792.30000000005</v>
      </c>
      <c r="BU99" s="348">
        <f t="shared" si="92"/>
        <v>757531.64375000005</v>
      </c>
      <c r="BV99" s="73">
        <f t="shared" si="44"/>
        <v>6952505.3137499997</v>
      </c>
      <c r="BW99" s="117"/>
      <c r="BX99" s="436">
        <v>343471.14</v>
      </c>
      <c r="BY99" s="436">
        <v>306790</v>
      </c>
      <c r="BZ99" s="436">
        <v>218557.34</v>
      </c>
      <c r="CA99" s="436">
        <f>(P99+W99+AE99+AM99+AU99+BC99+BK99+BS99)/8</f>
        <v>492810.90546875005</v>
      </c>
      <c r="CB99" s="200">
        <f>BX99+BZ99</f>
        <v>562028.48</v>
      </c>
      <c r="CC99" s="348">
        <f t="shared" si="93"/>
        <v>799600.90546875005</v>
      </c>
      <c r="CD99" s="73">
        <f t="shared" si="46"/>
        <v>7752106.2192187496</v>
      </c>
      <c r="CE99" s="117"/>
      <c r="CF99" s="436">
        <v>283498.73</v>
      </c>
      <c r="CG99" s="436"/>
      <c r="CH99" s="436">
        <v>238860.48</v>
      </c>
      <c r="CI99" s="436"/>
      <c r="CJ99" s="200">
        <f>CF99+CH99</f>
        <v>522359.20999999996</v>
      </c>
      <c r="CK99" s="348">
        <f t="shared" si="94"/>
        <v>0</v>
      </c>
      <c r="CL99" s="117"/>
      <c r="CM99" s="436">
        <v>313472.36</v>
      </c>
      <c r="CN99" s="436"/>
      <c r="CO99" s="436">
        <v>286632.58</v>
      </c>
      <c r="CP99" s="436"/>
      <c r="CQ99" s="200">
        <f>CM99+CO99</f>
        <v>600104.93999999994</v>
      </c>
      <c r="CR99" s="348">
        <f t="shared" si="95"/>
        <v>0</v>
      </c>
      <c r="CS99" s="197"/>
      <c r="CT99" s="272">
        <f t="shared" si="58"/>
        <v>3896102</v>
      </c>
      <c r="CU99" s="272">
        <f t="shared" si="59"/>
        <v>3050833.81</v>
      </c>
      <c r="CV99" s="272">
        <f t="shared" si="60"/>
        <v>2180063</v>
      </c>
      <c r="CW99" s="272">
        <f t="shared" si="61"/>
        <v>4701272.40921875</v>
      </c>
      <c r="CX99" s="200">
        <f>CT99+CV99</f>
        <v>6076165</v>
      </c>
      <c r="CY99" s="348">
        <f t="shared" si="96"/>
        <v>7752106.2192187496</v>
      </c>
      <c r="CZ99" s="462"/>
    </row>
    <row r="100" spans="1:104" s="407" customFormat="1" x14ac:dyDescent="0.25">
      <c r="A100" s="355">
        <v>1200106000</v>
      </c>
      <c r="B100" s="439"/>
      <c r="C100" s="439" t="s">
        <v>275</v>
      </c>
      <c r="D100" s="439"/>
      <c r="E100" s="464">
        <v>0</v>
      </c>
      <c r="F100" s="464">
        <v>0</v>
      </c>
      <c r="G100" s="464">
        <v>0</v>
      </c>
      <c r="H100" s="464">
        <v>0</v>
      </c>
      <c r="I100" s="464">
        <v>0</v>
      </c>
      <c r="J100" s="348">
        <f t="shared" si="84"/>
        <v>0</v>
      </c>
      <c r="K100" s="352"/>
      <c r="L100" s="101">
        <v>0</v>
      </c>
      <c r="M100" s="464">
        <v>0</v>
      </c>
      <c r="N100" s="101">
        <v>0</v>
      </c>
      <c r="O100" s="101">
        <v>0</v>
      </c>
      <c r="P100" s="464">
        <v>0</v>
      </c>
      <c r="Q100" s="348">
        <f t="shared" si="85"/>
        <v>0</v>
      </c>
      <c r="R100" s="348">
        <f t="shared" si="31"/>
        <v>0</v>
      </c>
      <c r="S100" s="119"/>
      <c r="T100" s="101">
        <v>0</v>
      </c>
      <c r="U100" s="101">
        <v>0</v>
      </c>
      <c r="V100" s="101">
        <v>0</v>
      </c>
      <c r="W100" s="101">
        <v>0</v>
      </c>
      <c r="X100" s="464">
        <v>0</v>
      </c>
      <c r="Y100" s="348">
        <f t="shared" si="86"/>
        <v>0</v>
      </c>
      <c r="Z100" s="348">
        <f t="shared" si="33"/>
        <v>0</v>
      </c>
      <c r="AA100" s="119"/>
      <c r="AB100" s="101">
        <v>0</v>
      </c>
      <c r="AC100" s="101">
        <v>0</v>
      </c>
      <c r="AD100" s="101">
        <v>0</v>
      </c>
      <c r="AE100" s="101">
        <v>0</v>
      </c>
      <c r="AF100" s="464">
        <v>0</v>
      </c>
      <c r="AG100" s="348">
        <f t="shared" si="87"/>
        <v>0</v>
      </c>
      <c r="AH100" s="348">
        <f t="shared" si="35"/>
        <v>0</v>
      </c>
      <c r="AI100" s="119"/>
      <c r="AJ100" s="101">
        <v>0</v>
      </c>
      <c r="AK100" s="101">
        <v>0</v>
      </c>
      <c r="AL100" s="101">
        <v>0</v>
      </c>
      <c r="AM100" s="101">
        <v>0</v>
      </c>
      <c r="AN100" s="464">
        <v>0</v>
      </c>
      <c r="AO100" s="348">
        <f t="shared" si="88"/>
        <v>0</v>
      </c>
      <c r="AP100" s="92">
        <f t="shared" si="37"/>
        <v>0</v>
      </c>
      <c r="AQ100" s="119"/>
      <c r="AR100" s="101">
        <v>0</v>
      </c>
      <c r="AS100" s="101">
        <v>0</v>
      </c>
      <c r="AT100" s="101">
        <v>0</v>
      </c>
      <c r="AU100" s="101">
        <v>0</v>
      </c>
      <c r="AV100" s="464">
        <v>0</v>
      </c>
      <c r="AW100" s="348">
        <f t="shared" si="89"/>
        <v>0</v>
      </c>
      <c r="AX100" s="73">
        <f t="shared" si="39"/>
        <v>0</v>
      </c>
      <c r="AY100" s="119"/>
      <c r="AZ100" s="101">
        <v>0</v>
      </c>
      <c r="BA100" s="101">
        <v>0</v>
      </c>
      <c r="BB100" s="101">
        <v>0</v>
      </c>
      <c r="BC100" s="101">
        <v>0</v>
      </c>
      <c r="BD100" s="464">
        <v>0</v>
      </c>
      <c r="BE100" s="348">
        <f t="shared" si="90"/>
        <v>0</v>
      </c>
      <c r="BF100" s="92">
        <f t="shared" si="41"/>
        <v>0</v>
      </c>
      <c r="BG100" s="119"/>
      <c r="BH100" s="101">
        <v>0</v>
      </c>
      <c r="BI100" s="464">
        <v>0</v>
      </c>
      <c r="BJ100" s="101">
        <v>0</v>
      </c>
      <c r="BK100" s="101">
        <v>0</v>
      </c>
      <c r="BL100" s="464">
        <v>0</v>
      </c>
      <c r="BM100" s="348">
        <f t="shared" si="91"/>
        <v>0</v>
      </c>
      <c r="BN100" s="92">
        <f t="shared" si="43"/>
        <v>0</v>
      </c>
      <c r="BO100" s="119"/>
      <c r="BP100" s="101">
        <v>0</v>
      </c>
      <c r="BQ100" s="101">
        <v>0</v>
      </c>
      <c r="BR100" s="101">
        <v>0</v>
      </c>
      <c r="BS100" s="101">
        <v>0</v>
      </c>
      <c r="BT100" s="464">
        <v>0</v>
      </c>
      <c r="BU100" s="348">
        <f t="shared" si="92"/>
        <v>0</v>
      </c>
      <c r="BV100" s="73">
        <f t="shared" si="44"/>
        <v>0</v>
      </c>
      <c r="BW100" s="117"/>
      <c r="BX100" s="101">
        <v>0</v>
      </c>
      <c r="BY100" s="101">
        <v>0</v>
      </c>
      <c r="BZ100" s="101">
        <v>0</v>
      </c>
      <c r="CA100" s="101">
        <v>0</v>
      </c>
      <c r="CB100" s="464">
        <v>0</v>
      </c>
      <c r="CC100" s="348">
        <f t="shared" si="93"/>
        <v>0</v>
      </c>
      <c r="CD100" s="73">
        <f t="shared" si="46"/>
        <v>0</v>
      </c>
      <c r="CE100" s="117"/>
      <c r="CF100" s="101">
        <v>0</v>
      </c>
      <c r="CG100" s="101"/>
      <c r="CH100" s="101">
        <v>0</v>
      </c>
      <c r="CI100" s="101"/>
      <c r="CJ100" s="464">
        <v>0</v>
      </c>
      <c r="CK100" s="348">
        <f t="shared" si="94"/>
        <v>0</v>
      </c>
      <c r="CL100" s="117"/>
      <c r="CM100" s="101">
        <v>0</v>
      </c>
      <c r="CN100" s="101"/>
      <c r="CO100" s="101">
        <v>0</v>
      </c>
      <c r="CP100" s="101"/>
      <c r="CQ100" s="464">
        <v>0</v>
      </c>
      <c r="CR100" s="348">
        <f t="shared" si="95"/>
        <v>0</v>
      </c>
      <c r="CS100" s="378"/>
      <c r="CT100" s="272">
        <f t="shared" si="58"/>
        <v>0</v>
      </c>
      <c r="CU100" s="272">
        <f t="shared" si="59"/>
        <v>0</v>
      </c>
      <c r="CV100" s="272">
        <f t="shared" si="60"/>
        <v>0</v>
      </c>
      <c r="CW100" s="272">
        <f t="shared" si="61"/>
        <v>0</v>
      </c>
      <c r="CX100" s="464">
        <v>0</v>
      </c>
      <c r="CY100" s="348">
        <f t="shared" si="96"/>
        <v>0</v>
      </c>
    </row>
    <row r="101" spans="1:104" s="79" customFormat="1" x14ac:dyDescent="0.25">
      <c r="A101" s="355">
        <v>1200107000</v>
      </c>
      <c r="B101" s="439"/>
      <c r="C101" s="439" t="s">
        <v>274</v>
      </c>
      <c r="D101" s="439"/>
      <c r="E101" s="464">
        <f>E102+E103+E104</f>
        <v>0</v>
      </c>
      <c r="F101" s="464">
        <f>F102+F103+F104</f>
        <v>0</v>
      </c>
      <c r="G101" s="464">
        <f>G102+G103+G104</f>
        <v>0</v>
      </c>
      <c r="H101" s="464">
        <f>H102+H103+H104</f>
        <v>0</v>
      </c>
      <c r="I101" s="464">
        <f>I102+I103+I104</f>
        <v>0</v>
      </c>
      <c r="J101" s="348">
        <f t="shared" si="84"/>
        <v>0</v>
      </c>
      <c r="K101" s="352"/>
      <c r="L101" s="101">
        <f>L102+L103+L104</f>
        <v>0</v>
      </c>
      <c r="M101" s="464">
        <f>M102+M103+M104</f>
        <v>0</v>
      </c>
      <c r="N101" s="101">
        <f>N102+N103+N104</f>
        <v>0</v>
      </c>
      <c r="O101" s="101">
        <f>O102+O103+O104</f>
        <v>0</v>
      </c>
      <c r="P101" s="464">
        <f>P102+P103+P104</f>
        <v>0</v>
      </c>
      <c r="Q101" s="348">
        <f t="shared" si="85"/>
        <v>0</v>
      </c>
      <c r="R101" s="348">
        <f t="shared" si="31"/>
        <v>0</v>
      </c>
      <c r="S101" s="119"/>
      <c r="T101" s="101">
        <f>T102+T103+T104</f>
        <v>0</v>
      </c>
      <c r="U101" s="101">
        <f>U102+U103+U104</f>
        <v>0</v>
      </c>
      <c r="V101" s="101">
        <f>V102+V103+V104</f>
        <v>0</v>
      </c>
      <c r="W101" s="101">
        <f>W102+W103+W104</f>
        <v>0</v>
      </c>
      <c r="X101" s="464">
        <f>X102+X103+X104</f>
        <v>0</v>
      </c>
      <c r="Y101" s="348">
        <f t="shared" si="86"/>
        <v>0</v>
      </c>
      <c r="Z101" s="348">
        <f t="shared" si="33"/>
        <v>0</v>
      </c>
      <c r="AA101" s="119"/>
      <c r="AB101" s="101">
        <f>AB102+AB103+AB104</f>
        <v>0</v>
      </c>
      <c r="AC101" s="101">
        <f>AC102+AC103+AC104</f>
        <v>0</v>
      </c>
      <c r="AD101" s="101">
        <f>AD102+AD103+AD104</f>
        <v>0</v>
      </c>
      <c r="AE101" s="101">
        <f>AE102+AE103+AE104</f>
        <v>0</v>
      </c>
      <c r="AF101" s="464">
        <f>AF102+AF103+AF104</f>
        <v>0</v>
      </c>
      <c r="AG101" s="348">
        <f t="shared" si="87"/>
        <v>0</v>
      </c>
      <c r="AH101" s="348">
        <f t="shared" si="35"/>
        <v>0</v>
      </c>
      <c r="AI101" s="119"/>
      <c r="AJ101" s="101">
        <f>AJ102+AJ103+AJ104</f>
        <v>0</v>
      </c>
      <c r="AK101" s="101">
        <f>AK102+AK103+AK104</f>
        <v>0</v>
      </c>
      <c r="AL101" s="101">
        <f>AL102+AL103+AL104</f>
        <v>0</v>
      </c>
      <c r="AM101" s="101">
        <f>AM102+AM103+AM104</f>
        <v>0</v>
      </c>
      <c r="AN101" s="464">
        <f>AN102+AN103+AN104</f>
        <v>0</v>
      </c>
      <c r="AO101" s="348">
        <f t="shared" si="88"/>
        <v>0</v>
      </c>
      <c r="AP101" s="92">
        <f t="shared" si="37"/>
        <v>0</v>
      </c>
      <c r="AQ101" s="119"/>
      <c r="AR101" s="101">
        <f>AR102+AR103+AR104</f>
        <v>0</v>
      </c>
      <c r="AS101" s="101">
        <f>AS102+AS103+AS104</f>
        <v>0</v>
      </c>
      <c r="AT101" s="101">
        <f>AT102+AT103+AT104</f>
        <v>0</v>
      </c>
      <c r="AU101" s="101">
        <f>AU102+AU103+AU104</f>
        <v>0</v>
      </c>
      <c r="AV101" s="464">
        <f>AV102+AV103+AV104</f>
        <v>0</v>
      </c>
      <c r="AW101" s="348">
        <f t="shared" si="89"/>
        <v>0</v>
      </c>
      <c r="AX101" s="73">
        <f t="shared" si="39"/>
        <v>0</v>
      </c>
      <c r="AY101" s="119"/>
      <c r="AZ101" s="101">
        <f>AZ102+AZ103+AZ104</f>
        <v>0</v>
      </c>
      <c r="BA101" s="101">
        <f>BA102+BA103+BA104</f>
        <v>0</v>
      </c>
      <c r="BB101" s="101">
        <f>BB102+BB103+BB104</f>
        <v>0</v>
      </c>
      <c r="BC101" s="101">
        <f>BC102+BC103+BC104</f>
        <v>0</v>
      </c>
      <c r="BD101" s="464">
        <f>BD102+BD103+BD104</f>
        <v>0</v>
      </c>
      <c r="BE101" s="348">
        <f t="shared" si="90"/>
        <v>0</v>
      </c>
      <c r="BF101" s="92">
        <f t="shared" si="41"/>
        <v>0</v>
      </c>
      <c r="BG101" s="119"/>
      <c r="BH101" s="101">
        <f>BH102+BH103+BH104</f>
        <v>0</v>
      </c>
      <c r="BI101" s="464">
        <f>BI102+BI103+BI104</f>
        <v>0</v>
      </c>
      <c r="BJ101" s="101">
        <f>BJ102+BJ103+BJ104</f>
        <v>0</v>
      </c>
      <c r="BK101" s="101">
        <f>BK102+BK103+BK104</f>
        <v>0</v>
      </c>
      <c r="BL101" s="464">
        <f>BL102+BL103+BL104</f>
        <v>0</v>
      </c>
      <c r="BM101" s="348">
        <f t="shared" si="91"/>
        <v>0</v>
      </c>
      <c r="BN101" s="92">
        <f t="shared" si="43"/>
        <v>0</v>
      </c>
      <c r="BO101" s="119"/>
      <c r="BP101" s="101">
        <f>BP102+BP103+BP104</f>
        <v>0</v>
      </c>
      <c r="BQ101" s="101">
        <v>0</v>
      </c>
      <c r="BR101" s="101">
        <f>BR102+BR103+BR104</f>
        <v>0</v>
      </c>
      <c r="BS101" s="101">
        <v>0</v>
      </c>
      <c r="BT101" s="464">
        <f>BT102+BT103+BT104</f>
        <v>0</v>
      </c>
      <c r="BU101" s="348">
        <f t="shared" si="92"/>
        <v>0</v>
      </c>
      <c r="BV101" s="73">
        <f t="shared" si="44"/>
        <v>0</v>
      </c>
      <c r="BW101" s="117"/>
      <c r="BX101" s="101">
        <f>BX102+BX103+BX104</f>
        <v>0</v>
      </c>
      <c r="BY101" s="101">
        <f>BY102+BY103+BY104</f>
        <v>0</v>
      </c>
      <c r="BZ101" s="101">
        <f>BZ102+BZ103+BZ104</f>
        <v>0</v>
      </c>
      <c r="CA101" s="101">
        <v>0</v>
      </c>
      <c r="CB101" s="464">
        <f>CB102+CB103+CB104</f>
        <v>0</v>
      </c>
      <c r="CC101" s="348">
        <f t="shared" si="93"/>
        <v>0</v>
      </c>
      <c r="CD101" s="73">
        <f t="shared" si="46"/>
        <v>0</v>
      </c>
      <c r="CE101" s="117"/>
      <c r="CF101" s="101">
        <f>CF102+CF103+CF104</f>
        <v>0</v>
      </c>
      <c r="CG101" s="101"/>
      <c r="CH101" s="101">
        <f>CH102+CH103+CH104</f>
        <v>0</v>
      </c>
      <c r="CI101" s="101"/>
      <c r="CJ101" s="464">
        <f>CJ102+CJ103+CJ104</f>
        <v>0</v>
      </c>
      <c r="CK101" s="348">
        <f t="shared" si="94"/>
        <v>0</v>
      </c>
      <c r="CL101" s="117"/>
      <c r="CM101" s="101">
        <f>CM102+CM103+CM104</f>
        <v>0</v>
      </c>
      <c r="CN101" s="101"/>
      <c r="CO101" s="101">
        <f>CO102+CO103+CO104</f>
        <v>0</v>
      </c>
      <c r="CP101" s="101"/>
      <c r="CQ101" s="464">
        <f>CQ102+CQ103+CQ104</f>
        <v>0</v>
      </c>
      <c r="CR101" s="348">
        <f t="shared" si="95"/>
        <v>0</v>
      </c>
      <c r="CS101" s="378"/>
      <c r="CT101" s="272">
        <f t="shared" si="58"/>
        <v>0</v>
      </c>
      <c r="CU101" s="272">
        <f t="shared" si="59"/>
        <v>0</v>
      </c>
      <c r="CV101" s="272">
        <f t="shared" si="60"/>
        <v>0</v>
      </c>
      <c r="CW101" s="272">
        <f t="shared" si="61"/>
        <v>0</v>
      </c>
      <c r="CX101" s="464">
        <f>CX102+CX103+CX104</f>
        <v>0</v>
      </c>
      <c r="CY101" s="348">
        <f t="shared" si="96"/>
        <v>0</v>
      </c>
    </row>
    <row r="102" spans="1:104" x14ac:dyDescent="0.25">
      <c r="A102" s="358">
        <v>1200107100</v>
      </c>
      <c r="B102" s="439"/>
      <c r="C102" s="392"/>
      <c r="D102" s="467" t="s">
        <v>212</v>
      </c>
      <c r="E102" s="465">
        <v>0</v>
      </c>
      <c r="F102" s="465">
        <v>0</v>
      </c>
      <c r="G102" s="465">
        <v>0</v>
      </c>
      <c r="H102" s="465">
        <v>0</v>
      </c>
      <c r="I102" s="465">
        <v>0</v>
      </c>
      <c r="J102" s="348">
        <f t="shared" si="84"/>
        <v>0</v>
      </c>
      <c r="K102" s="352"/>
      <c r="L102" s="466">
        <v>0</v>
      </c>
      <c r="M102" s="465">
        <v>0</v>
      </c>
      <c r="N102" s="466">
        <v>0</v>
      </c>
      <c r="O102" s="466">
        <v>0</v>
      </c>
      <c r="P102" s="465">
        <v>0</v>
      </c>
      <c r="Q102" s="348">
        <f t="shared" si="85"/>
        <v>0</v>
      </c>
      <c r="R102" s="348">
        <f t="shared" si="31"/>
        <v>0</v>
      </c>
      <c r="S102" s="119"/>
      <c r="T102" s="466">
        <v>0</v>
      </c>
      <c r="U102" s="466">
        <v>0</v>
      </c>
      <c r="V102" s="466">
        <v>0</v>
      </c>
      <c r="W102" s="466">
        <v>0</v>
      </c>
      <c r="X102" s="465">
        <v>0</v>
      </c>
      <c r="Y102" s="348">
        <f t="shared" si="86"/>
        <v>0</v>
      </c>
      <c r="Z102" s="348">
        <f t="shared" si="33"/>
        <v>0</v>
      </c>
      <c r="AA102" s="119"/>
      <c r="AB102" s="466">
        <v>0</v>
      </c>
      <c r="AC102" s="466">
        <v>0</v>
      </c>
      <c r="AD102" s="466">
        <v>0</v>
      </c>
      <c r="AE102" s="466">
        <v>0</v>
      </c>
      <c r="AF102" s="465">
        <v>0</v>
      </c>
      <c r="AG102" s="348">
        <f t="shared" si="87"/>
        <v>0</v>
      </c>
      <c r="AH102" s="348">
        <f t="shared" si="35"/>
        <v>0</v>
      </c>
      <c r="AI102" s="119"/>
      <c r="AJ102" s="466">
        <v>0</v>
      </c>
      <c r="AK102" s="466">
        <v>0</v>
      </c>
      <c r="AL102" s="466">
        <v>0</v>
      </c>
      <c r="AM102" s="466">
        <v>0</v>
      </c>
      <c r="AN102" s="465">
        <v>0</v>
      </c>
      <c r="AO102" s="348">
        <f t="shared" si="88"/>
        <v>0</v>
      </c>
      <c r="AP102" s="92">
        <f t="shared" si="37"/>
        <v>0</v>
      </c>
      <c r="AQ102" s="119"/>
      <c r="AR102" s="466">
        <v>0</v>
      </c>
      <c r="AS102" s="466">
        <v>0</v>
      </c>
      <c r="AT102" s="466">
        <v>0</v>
      </c>
      <c r="AU102" s="466">
        <v>0</v>
      </c>
      <c r="AV102" s="465">
        <v>0</v>
      </c>
      <c r="AW102" s="348">
        <f t="shared" si="89"/>
        <v>0</v>
      </c>
      <c r="AX102" s="73">
        <f t="shared" si="39"/>
        <v>0</v>
      </c>
      <c r="AY102" s="119"/>
      <c r="AZ102" s="466">
        <v>0</v>
      </c>
      <c r="BA102" s="466">
        <v>0</v>
      </c>
      <c r="BB102" s="466">
        <v>0</v>
      </c>
      <c r="BC102" s="466">
        <v>0</v>
      </c>
      <c r="BD102" s="465">
        <v>0</v>
      </c>
      <c r="BE102" s="348">
        <f t="shared" si="90"/>
        <v>0</v>
      </c>
      <c r="BF102" s="92">
        <f t="shared" si="41"/>
        <v>0</v>
      </c>
      <c r="BG102" s="119"/>
      <c r="BH102" s="466">
        <v>0</v>
      </c>
      <c r="BI102" s="465">
        <v>0</v>
      </c>
      <c r="BJ102" s="466">
        <v>0</v>
      </c>
      <c r="BK102" s="466">
        <v>0</v>
      </c>
      <c r="BL102" s="465">
        <v>0</v>
      </c>
      <c r="BM102" s="348">
        <f t="shared" si="91"/>
        <v>0</v>
      </c>
      <c r="BN102" s="92">
        <f t="shared" si="43"/>
        <v>0</v>
      </c>
      <c r="BO102" s="119"/>
      <c r="BP102" s="466">
        <v>0</v>
      </c>
      <c r="BQ102" s="466">
        <v>0</v>
      </c>
      <c r="BR102" s="466">
        <v>0</v>
      </c>
      <c r="BS102" s="466">
        <v>0</v>
      </c>
      <c r="BT102" s="465">
        <v>0</v>
      </c>
      <c r="BU102" s="348">
        <f t="shared" si="92"/>
        <v>0</v>
      </c>
      <c r="BV102" s="73">
        <f t="shared" si="44"/>
        <v>0</v>
      </c>
      <c r="BW102" s="117"/>
      <c r="BX102" s="466">
        <v>0</v>
      </c>
      <c r="BY102" s="466">
        <v>0</v>
      </c>
      <c r="BZ102" s="466">
        <v>0</v>
      </c>
      <c r="CA102" s="466">
        <v>0</v>
      </c>
      <c r="CB102" s="465">
        <v>0</v>
      </c>
      <c r="CC102" s="348">
        <f t="shared" si="93"/>
        <v>0</v>
      </c>
      <c r="CD102" s="73">
        <f t="shared" si="46"/>
        <v>0</v>
      </c>
      <c r="CE102" s="117"/>
      <c r="CF102" s="466">
        <v>0</v>
      </c>
      <c r="CG102" s="466"/>
      <c r="CH102" s="466">
        <v>0</v>
      </c>
      <c r="CI102" s="466"/>
      <c r="CJ102" s="465">
        <v>0</v>
      </c>
      <c r="CK102" s="348">
        <f t="shared" si="94"/>
        <v>0</v>
      </c>
      <c r="CL102" s="117"/>
      <c r="CM102" s="466">
        <v>0</v>
      </c>
      <c r="CN102" s="466"/>
      <c r="CO102" s="466">
        <v>0</v>
      </c>
      <c r="CP102" s="466"/>
      <c r="CQ102" s="465">
        <v>0</v>
      </c>
      <c r="CR102" s="348">
        <f t="shared" si="95"/>
        <v>0</v>
      </c>
      <c r="CS102" s="197"/>
      <c r="CT102" s="272">
        <f t="shared" si="58"/>
        <v>0</v>
      </c>
      <c r="CU102" s="272">
        <f t="shared" si="59"/>
        <v>0</v>
      </c>
      <c r="CV102" s="272">
        <f t="shared" si="60"/>
        <v>0</v>
      </c>
      <c r="CW102" s="272">
        <f t="shared" si="61"/>
        <v>0</v>
      </c>
      <c r="CX102" s="465">
        <v>0</v>
      </c>
      <c r="CY102" s="348">
        <f t="shared" si="96"/>
        <v>0</v>
      </c>
    </row>
    <row r="103" spans="1:104" x14ac:dyDescent="0.25">
      <c r="A103" s="358">
        <v>1200107200</v>
      </c>
      <c r="B103" s="439"/>
      <c r="C103" s="392"/>
      <c r="D103" s="467" t="s">
        <v>211</v>
      </c>
      <c r="E103" s="465">
        <v>0</v>
      </c>
      <c r="F103" s="465">
        <v>0</v>
      </c>
      <c r="G103" s="465">
        <v>0</v>
      </c>
      <c r="H103" s="465">
        <v>0</v>
      </c>
      <c r="I103" s="465">
        <v>0</v>
      </c>
      <c r="J103" s="348">
        <f t="shared" si="84"/>
        <v>0</v>
      </c>
      <c r="K103" s="352"/>
      <c r="L103" s="466">
        <v>0</v>
      </c>
      <c r="M103" s="465">
        <v>0</v>
      </c>
      <c r="N103" s="466">
        <v>0</v>
      </c>
      <c r="O103" s="466">
        <v>0</v>
      </c>
      <c r="P103" s="465">
        <v>0</v>
      </c>
      <c r="Q103" s="348">
        <f t="shared" si="85"/>
        <v>0</v>
      </c>
      <c r="R103" s="348">
        <f t="shared" si="31"/>
        <v>0</v>
      </c>
      <c r="S103" s="119"/>
      <c r="T103" s="466">
        <v>0</v>
      </c>
      <c r="U103" s="466">
        <v>0</v>
      </c>
      <c r="V103" s="466">
        <v>0</v>
      </c>
      <c r="W103" s="466">
        <v>0</v>
      </c>
      <c r="X103" s="465">
        <v>0</v>
      </c>
      <c r="Y103" s="348">
        <f t="shared" si="86"/>
        <v>0</v>
      </c>
      <c r="Z103" s="348">
        <f t="shared" si="33"/>
        <v>0</v>
      </c>
      <c r="AA103" s="119"/>
      <c r="AB103" s="466">
        <v>0</v>
      </c>
      <c r="AC103" s="466">
        <v>0</v>
      </c>
      <c r="AD103" s="466">
        <v>0</v>
      </c>
      <c r="AE103" s="466">
        <v>0</v>
      </c>
      <c r="AF103" s="465">
        <v>0</v>
      </c>
      <c r="AG103" s="348">
        <f t="shared" si="87"/>
        <v>0</v>
      </c>
      <c r="AH103" s="348">
        <f t="shared" si="35"/>
        <v>0</v>
      </c>
      <c r="AI103" s="119"/>
      <c r="AJ103" s="466">
        <v>0</v>
      </c>
      <c r="AK103" s="466">
        <v>0</v>
      </c>
      <c r="AL103" s="466">
        <v>0</v>
      </c>
      <c r="AM103" s="466">
        <v>0</v>
      </c>
      <c r="AN103" s="465">
        <v>0</v>
      </c>
      <c r="AO103" s="348">
        <f t="shared" si="88"/>
        <v>0</v>
      </c>
      <c r="AP103" s="92">
        <f t="shared" si="37"/>
        <v>0</v>
      </c>
      <c r="AQ103" s="119"/>
      <c r="AR103" s="466">
        <v>0</v>
      </c>
      <c r="AS103" s="466">
        <v>0</v>
      </c>
      <c r="AT103" s="466">
        <v>0</v>
      </c>
      <c r="AU103" s="466">
        <v>0</v>
      </c>
      <c r="AV103" s="465">
        <v>0</v>
      </c>
      <c r="AW103" s="348">
        <f t="shared" si="89"/>
        <v>0</v>
      </c>
      <c r="AX103" s="73">
        <f t="shared" si="39"/>
        <v>0</v>
      </c>
      <c r="AY103" s="119"/>
      <c r="AZ103" s="466">
        <v>0</v>
      </c>
      <c r="BA103" s="466">
        <v>0</v>
      </c>
      <c r="BB103" s="466">
        <v>0</v>
      </c>
      <c r="BC103" s="466">
        <v>0</v>
      </c>
      <c r="BD103" s="465">
        <v>0</v>
      </c>
      <c r="BE103" s="348">
        <f t="shared" si="90"/>
        <v>0</v>
      </c>
      <c r="BF103" s="92">
        <f t="shared" si="41"/>
        <v>0</v>
      </c>
      <c r="BG103" s="119"/>
      <c r="BH103" s="466">
        <v>0</v>
      </c>
      <c r="BI103" s="465">
        <v>0</v>
      </c>
      <c r="BJ103" s="466">
        <v>0</v>
      </c>
      <c r="BK103" s="466">
        <v>0</v>
      </c>
      <c r="BL103" s="465">
        <v>0</v>
      </c>
      <c r="BM103" s="348">
        <f t="shared" si="91"/>
        <v>0</v>
      </c>
      <c r="BN103" s="92">
        <f t="shared" si="43"/>
        <v>0</v>
      </c>
      <c r="BO103" s="119"/>
      <c r="BP103" s="466">
        <v>0</v>
      </c>
      <c r="BQ103" s="466">
        <v>0</v>
      </c>
      <c r="BR103" s="466">
        <v>0</v>
      </c>
      <c r="BS103" s="466">
        <v>0</v>
      </c>
      <c r="BT103" s="465">
        <v>0</v>
      </c>
      <c r="BU103" s="348">
        <f t="shared" si="92"/>
        <v>0</v>
      </c>
      <c r="BV103" s="73">
        <f t="shared" si="44"/>
        <v>0</v>
      </c>
      <c r="BW103" s="117"/>
      <c r="BX103" s="466">
        <v>0</v>
      </c>
      <c r="BY103" s="466">
        <v>0</v>
      </c>
      <c r="BZ103" s="466">
        <v>0</v>
      </c>
      <c r="CA103" s="466">
        <v>0</v>
      </c>
      <c r="CB103" s="465">
        <v>0</v>
      </c>
      <c r="CC103" s="348">
        <f t="shared" si="93"/>
        <v>0</v>
      </c>
      <c r="CD103" s="73">
        <f t="shared" si="46"/>
        <v>0</v>
      </c>
      <c r="CE103" s="117"/>
      <c r="CF103" s="466">
        <v>0</v>
      </c>
      <c r="CG103" s="466"/>
      <c r="CH103" s="466">
        <v>0</v>
      </c>
      <c r="CI103" s="466"/>
      <c r="CJ103" s="465">
        <v>0</v>
      </c>
      <c r="CK103" s="348">
        <f t="shared" si="94"/>
        <v>0</v>
      </c>
      <c r="CL103" s="117"/>
      <c r="CM103" s="466">
        <v>0</v>
      </c>
      <c r="CN103" s="466"/>
      <c r="CO103" s="466">
        <v>0</v>
      </c>
      <c r="CP103" s="466"/>
      <c r="CQ103" s="465">
        <v>0</v>
      </c>
      <c r="CR103" s="348">
        <f t="shared" si="95"/>
        <v>0</v>
      </c>
      <c r="CS103" s="197"/>
      <c r="CT103" s="272">
        <f t="shared" si="58"/>
        <v>0</v>
      </c>
      <c r="CU103" s="272">
        <f t="shared" si="59"/>
        <v>0</v>
      </c>
      <c r="CV103" s="272">
        <f t="shared" si="60"/>
        <v>0</v>
      </c>
      <c r="CW103" s="272">
        <f t="shared" si="61"/>
        <v>0</v>
      </c>
      <c r="CX103" s="465">
        <v>0</v>
      </c>
      <c r="CY103" s="348">
        <f t="shared" si="96"/>
        <v>0</v>
      </c>
    </row>
    <row r="104" spans="1:104" x14ac:dyDescent="0.25">
      <c r="A104" s="358">
        <v>1200107900</v>
      </c>
      <c r="B104" s="439"/>
      <c r="C104" s="392"/>
      <c r="D104" s="467" t="s">
        <v>210</v>
      </c>
      <c r="E104" s="465">
        <v>0</v>
      </c>
      <c r="F104" s="465">
        <v>0</v>
      </c>
      <c r="G104" s="465">
        <v>0</v>
      </c>
      <c r="H104" s="465">
        <v>0</v>
      </c>
      <c r="I104" s="465">
        <v>0</v>
      </c>
      <c r="J104" s="348">
        <f t="shared" si="84"/>
        <v>0</v>
      </c>
      <c r="K104" s="352"/>
      <c r="L104" s="466">
        <v>0</v>
      </c>
      <c r="M104" s="465">
        <v>0</v>
      </c>
      <c r="N104" s="466">
        <v>0</v>
      </c>
      <c r="O104" s="466">
        <v>0</v>
      </c>
      <c r="P104" s="465">
        <v>0</v>
      </c>
      <c r="Q104" s="348">
        <f t="shared" si="85"/>
        <v>0</v>
      </c>
      <c r="R104" s="348">
        <f t="shared" si="31"/>
        <v>0</v>
      </c>
      <c r="S104" s="119"/>
      <c r="T104" s="466">
        <v>0</v>
      </c>
      <c r="U104" s="466">
        <v>0</v>
      </c>
      <c r="V104" s="466">
        <v>0</v>
      </c>
      <c r="W104" s="466">
        <v>0</v>
      </c>
      <c r="X104" s="465">
        <v>0</v>
      </c>
      <c r="Y104" s="348">
        <f t="shared" si="86"/>
        <v>0</v>
      </c>
      <c r="Z104" s="348">
        <f t="shared" si="33"/>
        <v>0</v>
      </c>
      <c r="AA104" s="119"/>
      <c r="AB104" s="466">
        <v>0</v>
      </c>
      <c r="AC104" s="466">
        <v>0</v>
      </c>
      <c r="AD104" s="466">
        <v>0</v>
      </c>
      <c r="AE104" s="466">
        <v>0</v>
      </c>
      <c r="AF104" s="465">
        <v>0</v>
      </c>
      <c r="AG104" s="348">
        <f t="shared" si="87"/>
        <v>0</v>
      </c>
      <c r="AH104" s="348">
        <f t="shared" si="35"/>
        <v>0</v>
      </c>
      <c r="AI104" s="119"/>
      <c r="AJ104" s="466">
        <v>0</v>
      </c>
      <c r="AK104" s="466">
        <v>0</v>
      </c>
      <c r="AL104" s="466">
        <v>0</v>
      </c>
      <c r="AM104" s="466">
        <v>0</v>
      </c>
      <c r="AN104" s="465">
        <v>0</v>
      </c>
      <c r="AO104" s="348">
        <f t="shared" si="88"/>
        <v>0</v>
      </c>
      <c r="AP104" s="92">
        <f t="shared" si="37"/>
        <v>0</v>
      </c>
      <c r="AQ104" s="119"/>
      <c r="AR104" s="466">
        <v>0</v>
      </c>
      <c r="AS104" s="466">
        <v>0</v>
      </c>
      <c r="AT104" s="466">
        <v>0</v>
      </c>
      <c r="AU104" s="466">
        <v>0</v>
      </c>
      <c r="AV104" s="465">
        <v>0</v>
      </c>
      <c r="AW104" s="348">
        <f t="shared" si="89"/>
        <v>0</v>
      </c>
      <c r="AX104" s="73">
        <f t="shared" si="39"/>
        <v>0</v>
      </c>
      <c r="AY104" s="119"/>
      <c r="AZ104" s="466">
        <v>0</v>
      </c>
      <c r="BA104" s="466">
        <v>0</v>
      </c>
      <c r="BB104" s="466">
        <v>0</v>
      </c>
      <c r="BC104" s="466">
        <v>0</v>
      </c>
      <c r="BD104" s="465">
        <v>0</v>
      </c>
      <c r="BE104" s="348">
        <f t="shared" si="90"/>
        <v>0</v>
      </c>
      <c r="BF104" s="92">
        <f t="shared" si="41"/>
        <v>0</v>
      </c>
      <c r="BG104" s="119"/>
      <c r="BH104" s="466">
        <v>0</v>
      </c>
      <c r="BI104" s="465">
        <v>0</v>
      </c>
      <c r="BJ104" s="466">
        <v>0</v>
      </c>
      <c r="BK104" s="466">
        <v>0</v>
      </c>
      <c r="BL104" s="465">
        <v>0</v>
      </c>
      <c r="BM104" s="348">
        <f t="shared" si="91"/>
        <v>0</v>
      </c>
      <c r="BN104" s="92">
        <f t="shared" si="43"/>
        <v>0</v>
      </c>
      <c r="BO104" s="119"/>
      <c r="BP104" s="466">
        <v>0</v>
      </c>
      <c r="BQ104" s="466">
        <v>0</v>
      </c>
      <c r="BR104" s="466">
        <v>0</v>
      </c>
      <c r="BS104" s="466">
        <v>0</v>
      </c>
      <c r="BT104" s="465">
        <v>0</v>
      </c>
      <c r="BU104" s="348">
        <f t="shared" si="92"/>
        <v>0</v>
      </c>
      <c r="BV104" s="73">
        <f t="shared" si="44"/>
        <v>0</v>
      </c>
      <c r="BW104" s="117"/>
      <c r="BX104" s="466">
        <v>0</v>
      </c>
      <c r="BY104" s="466">
        <v>0</v>
      </c>
      <c r="BZ104" s="466">
        <v>0</v>
      </c>
      <c r="CA104" s="466">
        <v>0</v>
      </c>
      <c r="CB104" s="465">
        <v>0</v>
      </c>
      <c r="CC104" s="348">
        <f t="shared" si="93"/>
        <v>0</v>
      </c>
      <c r="CD104" s="73">
        <f t="shared" si="46"/>
        <v>0</v>
      </c>
      <c r="CE104" s="117"/>
      <c r="CF104" s="466">
        <v>0</v>
      </c>
      <c r="CG104" s="466"/>
      <c r="CH104" s="466">
        <v>0</v>
      </c>
      <c r="CI104" s="466"/>
      <c r="CJ104" s="465">
        <v>0</v>
      </c>
      <c r="CK104" s="348">
        <f t="shared" si="94"/>
        <v>0</v>
      </c>
      <c r="CL104" s="117"/>
      <c r="CM104" s="466">
        <v>0</v>
      </c>
      <c r="CN104" s="466"/>
      <c r="CO104" s="466">
        <v>0</v>
      </c>
      <c r="CP104" s="466"/>
      <c r="CQ104" s="465">
        <v>0</v>
      </c>
      <c r="CR104" s="348">
        <f t="shared" si="95"/>
        <v>0</v>
      </c>
      <c r="CS104" s="197"/>
      <c r="CT104" s="272">
        <f t="shared" si="58"/>
        <v>0</v>
      </c>
      <c r="CU104" s="272">
        <f t="shared" si="59"/>
        <v>0</v>
      </c>
      <c r="CV104" s="272">
        <f t="shared" si="60"/>
        <v>0</v>
      </c>
      <c r="CW104" s="272">
        <f t="shared" si="61"/>
        <v>0</v>
      </c>
      <c r="CX104" s="465">
        <v>0</v>
      </c>
      <c r="CY104" s="348">
        <f t="shared" si="96"/>
        <v>0</v>
      </c>
    </row>
    <row r="105" spans="1:104" s="407" customFormat="1" x14ac:dyDescent="0.25">
      <c r="A105" s="355">
        <v>1200108000</v>
      </c>
      <c r="B105" s="439"/>
      <c r="C105" s="439" t="s">
        <v>273</v>
      </c>
      <c r="D105" s="439"/>
      <c r="E105" s="464">
        <v>0</v>
      </c>
      <c r="F105" s="464">
        <v>0</v>
      </c>
      <c r="G105" s="464">
        <v>0</v>
      </c>
      <c r="H105" s="464">
        <v>0</v>
      </c>
      <c r="I105" s="464">
        <v>0</v>
      </c>
      <c r="J105" s="348">
        <f t="shared" si="84"/>
        <v>0</v>
      </c>
      <c r="K105" s="352"/>
      <c r="L105" s="101">
        <v>0</v>
      </c>
      <c r="M105" s="464">
        <v>0</v>
      </c>
      <c r="N105" s="101">
        <v>0</v>
      </c>
      <c r="O105" s="101">
        <v>0</v>
      </c>
      <c r="P105" s="464">
        <v>0</v>
      </c>
      <c r="Q105" s="348">
        <f t="shared" si="85"/>
        <v>0</v>
      </c>
      <c r="R105" s="348">
        <f t="shared" si="31"/>
        <v>0</v>
      </c>
      <c r="S105" s="119"/>
      <c r="T105" s="101">
        <v>0</v>
      </c>
      <c r="U105" s="101">
        <v>75</v>
      </c>
      <c r="V105" s="101">
        <v>0</v>
      </c>
      <c r="W105" s="101">
        <v>0</v>
      </c>
      <c r="X105" s="464">
        <v>0</v>
      </c>
      <c r="Y105" s="348">
        <f t="shared" si="86"/>
        <v>75</v>
      </c>
      <c r="Z105" s="348">
        <f t="shared" si="33"/>
        <v>75</v>
      </c>
      <c r="AA105" s="119"/>
      <c r="AB105" s="101">
        <v>0</v>
      </c>
      <c r="AC105" s="101">
        <v>0</v>
      </c>
      <c r="AD105" s="101">
        <v>0</v>
      </c>
      <c r="AE105" s="101">
        <v>0</v>
      </c>
      <c r="AF105" s="464">
        <v>0</v>
      </c>
      <c r="AG105" s="348">
        <f t="shared" si="87"/>
        <v>0</v>
      </c>
      <c r="AH105" s="348">
        <f t="shared" si="35"/>
        <v>75</v>
      </c>
      <c r="AI105" s="119"/>
      <c r="AJ105" s="101">
        <v>0</v>
      </c>
      <c r="AK105" s="101">
        <v>0</v>
      </c>
      <c r="AL105" s="101">
        <v>0</v>
      </c>
      <c r="AM105" s="101">
        <v>0</v>
      </c>
      <c r="AN105" s="464">
        <v>0</v>
      </c>
      <c r="AO105" s="348">
        <f t="shared" si="88"/>
        <v>0</v>
      </c>
      <c r="AP105" s="92">
        <f t="shared" si="37"/>
        <v>75</v>
      </c>
      <c r="AQ105" s="119"/>
      <c r="AR105" s="101">
        <v>0</v>
      </c>
      <c r="AS105" s="101">
        <v>0</v>
      </c>
      <c r="AT105" s="101">
        <v>0</v>
      </c>
      <c r="AU105" s="101">
        <v>0</v>
      </c>
      <c r="AV105" s="464">
        <v>0</v>
      </c>
      <c r="AW105" s="348">
        <f t="shared" si="89"/>
        <v>0</v>
      </c>
      <c r="AX105" s="73">
        <f t="shared" si="39"/>
        <v>75</v>
      </c>
      <c r="AY105" s="119"/>
      <c r="AZ105" s="101">
        <v>0</v>
      </c>
      <c r="BA105" s="101">
        <v>0</v>
      </c>
      <c r="BB105" s="101">
        <v>0</v>
      </c>
      <c r="BC105" s="101">
        <v>0</v>
      </c>
      <c r="BD105" s="464">
        <v>0</v>
      </c>
      <c r="BE105" s="348">
        <f t="shared" si="90"/>
        <v>0</v>
      </c>
      <c r="BF105" s="92">
        <f t="shared" si="41"/>
        <v>75</v>
      </c>
      <c r="BG105" s="119"/>
      <c r="BH105" s="101">
        <v>0</v>
      </c>
      <c r="BI105" s="464">
        <v>1354</v>
      </c>
      <c r="BJ105" s="101">
        <v>0</v>
      </c>
      <c r="BK105" s="101">
        <v>0</v>
      </c>
      <c r="BL105" s="464">
        <v>0</v>
      </c>
      <c r="BM105" s="348">
        <f t="shared" si="91"/>
        <v>1354</v>
      </c>
      <c r="BN105" s="92">
        <f t="shared" si="43"/>
        <v>1429</v>
      </c>
      <c r="BO105" s="119"/>
      <c r="BP105" s="101">
        <v>0</v>
      </c>
      <c r="BQ105" s="101">
        <v>0</v>
      </c>
      <c r="BR105" s="101">
        <v>0</v>
      </c>
      <c r="BS105" s="101">
        <v>0</v>
      </c>
      <c r="BT105" s="464">
        <v>0</v>
      </c>
      <c r="BU105" s="348">
        <f t="shared" si="92"/>
        <v>0</v>
      </c>
      <c r="BV105" s="73">
        <f t="shared" si="44"/>
        <v>1429</v>
      </c>
      <c r="BW105" s="117"/>
      <c r="BX105" s="101">
        <v>0</v>
      </c>
      <c r="BY105" s="101">
        <v>0</v>
      </c>
      <c r="BZ105" s="101">
        <v>0</v>
      </c>
      <c r="CA105" s="101">
        <v>0</v>
      </c>
      <c r="CB105" s="464">
        <v>0</v>
      </c>
      <c r="CC105" s="348">
        <f t="shared" si="93"/>
        <v>0</v>
      </c>
      <c r="CD105" s="73">
        <f t="shared" si="46"/>
        <v>1429</v>
      </c>
      <c r="CE105" s="117"/>
      <c r="CF105" s="101">
        <v>0</v>
      </c>
      <c r="CG105" s="101"/>
      <c r="CH105" s="101">
        <v>0</v>
      </c>
      <c r="CI105" s="101"/>
      <c r="CJ105" s="464">
        <v>0</v>
      </c>
      <c r="CK105" s="348">
        <f t="shared" si="94"/>
        <v>0</v>
      </c>
      <c r="CL105" s="117"/>
      <c r="CM105" s="101">
        <v>0</v>
      </c>
      <c r="CN105" s="101"/>
      <c r="CO105" s="101">
        <v>0</v>
      </c>
      <c r="CP105" s="101"/>
      <c r="CQ105" s="464">
        <v>0</v>
      </c>
      <c r="CR105" s="348">
        <f t="shared" si="95"/>
        <v>0</v>
      </c>
      <c r="CS105" s="378"/>
      <c r="CT105" s="272">
        <f t="shared" si="58"/>
        <v>0</v>
      </c>
      <c r="CU105" s="272">
        <f t="shared" si="59"/>
        <v>1429</v>
      </c>
      <c r="CV105" s="272">
        <f t="shared" si="60"/>
        <v>0</v>
      </c>
      <c r="CW105" s="272">
        <f t="shared" si="61"/>
        <v>0</v>
      </c>
      <c r="CX105" s="464">
        <v>0</v>
      </c>
      <c r="CY105" s="348">
        <f t="shared" si="96"/>
        <v>1429</v>
      </c>
      <c r="CZ105" s="462"/>
    </row>
    <row r="106" spans="1:104" s="407" customFormat="1" x14ac:dyDescent="0.2">
      <c r="A106" s="355">
        <v>1200190000</v>
      </c>
      <c r="B106" s="439"/>
      <c r="C106" s="439" t="s">
        <v>272</v>
      </c>
      <c r="D106" s="439"/>
      <c r="E106" s="464">
        <v>95024</v>
      </c>
      <c r="F106" s="201">
        <v>143271</v>
      </c>
      <c r="G106" s="201">
        <v>8500</v>
      </c>
      <c r="H106" s="463">
        <v>6225.31</v>
      </c>
      <c r="I106" s="201">
        <f>E106+G106</f>
        <v>103524</v>
      </c>
      <c r="J106" s="348">
        <f t="shared" si="84"/>
        <v>149496.31</v>
      </c>
      <c r="K106" s="352"/>
      <c r="L106" s="101">
        <v>88203</v>
      </c>
      <c r="M106" s="201">
        <v>23931</v>
      </c>
      <c r="N106" s="438">
        <v>5400</v>
      </c>
      <c r="O106" s="438">
        <v>36079</v>
      </c>
      <c r="P106" s="201">
        <f>L106+N106</f>
        <v>93603</v>
      </c>
      <c r="Q106" s="348">
        <f t="shared" si="85"/>
        <v>60010</v>
      </c>
      <c r="R106" s="348">
        <f t="shared" si="31"/>
        <v>209506.31</v>
      </c>
      <c r="S106" s="119"/>
      <c r="T106" s="101">
        <v>81801</v>
      </c>
      <c r="U106" s="438">
        <v>41028</v>
      </c>
      <c r="V106" s="438">
        <v>3100</v>
      </c>
      <c r="W106" s="438">
        <v>12676</v>
      </c>
      <c r="X106" s="201">
        <f>T106+V106</f>
        <v>84901</v>
      </c>
      <c r="Y106" s="348">
        <f t="shared" si="86"/>
        <v>53704</v>
      </c>
      <c r="Z106" s="348">
        <f t="shared" si="33"/>
        <v>263210.31</v>
      </c>
      <c r="AA106" s="119"/>
      <c r="AB106" s="101">
        <v>172601</v>
      </c>
      <c r="AC106" s="438">
        <v>6714</v>
      </c>
      <c r="AD106" s="438">
        <v>7400</v>
      </c>
      <c r="AE106" s="438">
        <v>5738</v>
      </c>
      <c r="AF106" s="201">
        <f>AB106+AD106</f>
        <v>180001</v>
      </c>
      <c r="AG106" s="348">
        <f t="shared" si="87"/>
        <v>12452</v>
      </c>
      <c r="AH106" s="348">
        <f t="shared" si="35"/>
        <v>275662.31</v>
      </c>
      <c r="AI106" s="119"/>
      <c r="AJ106" s="101">
        <v>79231</v>
      </c>
      <c r="AK106" s="438">
        <v>42361</v>
      </c>
      <c r="AL106" s="438">
        <v>2250</v>
      </c>
      <c r="AM106" s="438">
        <v>4880</v>
      </c>
      <c r="AN106" s="201">
        <f>AJ106+AL106</f>
        <v>81481</v>
      </c>
      <c r="AO106" s="348">
        <f t="shared" si="88"/>
        <v>47241</v>
      </c>
      <c r="AP106" s="92">
        <f t="shared" si="37"/>
        <v>322903.31</v>
      </c>
      <c r="AQ106" s="119"/>
      <c r="AR106" s="101">
        <v>83814</v>
      </c>
      <c r="AS106" s="438">
        <v>5020</v>
      </c>
      <c r="AT106" s="438">
        <v>0</v>
      </c>
      <c r="AU106" s="438">
        <v>1871</v>
      </c>
      <c r="AV106" s="201">
        <f>AR106+AT106</f>
        <v>83814</v>
      </c>
      <c r="AW106" s="348">
        <f t="shared" si="89"/>
        <v>6891</v>
      </c>
      <c r="AX106" s="73">
        <f t="shared" si="39"/>
        <v>329794.31</v>
      </c>
      <c r="AY106" s="119"/>
      <c r="AZ106" s="101">
        <v>47692</v>
      </c>
      <c r="BA106" s="438">
        <v>7788</v>
      </c>
      <c r="BB106" s="438">
        <v>0</v>
      </c>
      <c r="BC106" s="438">
        <v>11245</v>
      </c>
      <c r="BD106" s="201">
        <f>AZ106+BB106</f>
        <v>47692</v>
      </c>
      <c r="BE106" s="348">
        <f t="shared" si="90"/>
        <v>19033</v>
      </c>
      <c r="BF106" s="92">
        <f t="shared" si="41"/>
        <v>348827.31</v>
      </c>
      <c r="BG106" s="119"/>
      <c r="BH106" s="101">
        <v>72650</v>
      </c>
      <c r="BI106" s="201">
        <v>8240</v>
      </c>
      <c r="BJ106" s="438">
        <v>0</v>
      </c>
      <c r="BK106" s="438">
        <v>12081</v>
      </c>
      <c r="BL106" s="201">
        <f>BH106+BJ106</f>
        <v>72650</v>
      </c>
      <c r="BM106" s="348">
        <f t="shared" si="91"/>
        <v>20321</v>
      </c>
      <c r="BN106" s="92">
        <f t="shared" si="43"/>
        <v>369148.31</v>
      </c>
      <c r="BO106" s="119"/>
      <c r="BP106" s="101">
        <v>93491</v>
      </c>
      <c r="BQ106" s="101">
        <v>4430.8599999999997</v>
      </c>
      <c r="BR106" s="438">
        <v>18700</v>
      </c>
      <c r="BS106" s="438">
        <f>(H106+O106+W106+AE106+AM106+AU106+BC106+BK106)/8</f>
        <v>11349.41375</v>
      </c>
      <c r="BT106" s="201">
        <f>BP106+BR106</f>
        <v>112191</v>
      </c>
      <c r="BU106" s="348">
        <f t="shared" si="92"/>
        <v>15780.27375</v>
      </c>
      <c r="BV106" s="73">
        <f t="shared" si="44"/>
        <v>384928.58374999999</v>
      </c>
      <c r="BW106" s="117"/>
      <c r="BX106" s="101">
        <v>78825</v>
      </c>
      <c r="BY106" s="101">
        <v>3724</v>
      </c>
      <c r="BZ106" s="438">
        <v>12450</v>
      </c>
      <c r="CA106" s="438">
        <f>(P106+W106+AE106+AM106+AU106+BC106+BK106+BS106)/8</f>
        <v>19180.426718750001</v>
      </c>
      <c r="CB106" s="201">
        <f>BX106+BZ106</f>
        <v>91275</v>
      </c>
      <c r="CC106" s="348">
        <f t="shared" si="93"/>
        <v>22904.426718750001</v>
      </c>
      <c r="CD106" s="73">
        <f t="shared" si="46"/>
        <v>407833.01046874997</v>
      </c>
      <c r="CE106" s="117"/>
      <c r="CF106" s="101">
        <v>63387</v>
      </c>
      <c r="CG106" s="101"/>
      <c r="CH106" s="438">
        <v>15000</v>
      </c>
      <c r="CI106" s="438"/>
      <c r="CJ106" s="201">
        <f>CF106+CH106</f>
        <v>78387</v>
      </c>
      <c r="CK106" s="348">
        <f t="shared" si="94"/>
        <v>0</v>
      </c>
      <c r="CL106" s="117"/>
      <c r="CM106" s="101">
        <v>165265</v>
      </c>
      <c r="CN106" s="101"/>
      <c r="CO106" s="438">
        <v>21000</v>
      </c>
      <c r="CP106" s="438"/>
      <c r="CQ106" s="201">
        <f>CM106+CO106</f>
        <v>186265</v>
      </c>
      <c r="CR106" s="348">
        <f t="shared" si="95"/>
        <v>0</v>
      </c>
      <c r="CS106" s="378"/>
      <c r="CT106" s="272">
        <f t="shared" si="58"/>
        <v>1121984</v>
      </c>
      <c r="CU106" s="272">
        <f t="shared" si="59"/>
        <v>286507.86</v>
      </c>
      <c r="CV106" s="272">
        <f t="shared" si="60"/>
        <v>93800</v>
      </c>
      <c r="CW106" s="272">
        <f t="shared" si="61"/>
        <v>121325.15046875001</v>
      </c>
      <c r="CX106" s="201">
        <f>CT106+CV106</f>
        <v>1215784</v>
      </c>
      <c r="CY106" s="348">
        <f t="shared" si="96"/>
        <v>407833.01046875003</v>
      </c>
      <c r="CZ106" s="462"/>
    </row>
    <row r="107" spans="1:104" s="407" customFormat="1" x14ac:dyDescent="0.25">
      <c r="A107" s="347">
        <v>1290000000</v>
      </c>
      <c r="B107" s="345" t="s">
        <v>271</v>
      </c>
      <c r="C107" s="377"/>
      <c r="D107" s="377"/>
      <c r="E107" s="100">
        <v>230864</v>
      </c>
      <c r="F107" s="62">
        <v>29465</v>
      </c>
      <c r="G107" s="62">
        <v>0</v>
      </c>
      <c r="H107" s="62">
        <v>0</v>
      </c>
      <c r="I107" s="62">
        <f>E107+G107</f>
        <v>230864</v>
      </c>
      <c r="J107" s="62">
        <f>F107+H107</f>
        <v>29465</v>
      </c>
      <c r="K107" s="352"/>
      <c r="L107" s="61">
        <v>9155750</v>
      </c>
      <c r="M107" s="62">
        <v>9341775</v>
      </c>
      <c r="N107" s="61">
        <v>0</v>
      </c>
      <c r="O107" s="61">
        <v>0</v>
      </c>
      <c r="P107" s="62">
        <f>L107+N107</f>
        <v>9155750</v>
      </c>
      <c r="Q107" s="62">
        <f>M107+O107</f>
        <v>9341775</v>
      </c>
      <c r="R107" s="83">
        <f t="shared" si="31"/>
        <v>9371240</v>
      </c>
      <c r="S107" s="119"/>
      <c r="T107" s="61">
        <v>82196</v>
      </c>
      <c r="U107" s="61">
        <v>26296</v>
      </c>
      <c r="V107" s="61">
        <v>0</v>
      </c>
      <c r="W107" s="61">
        <v>0</v>
      </c>
      <c r="X107" s="62">
        <f>T107+V107</f>
        <v>82196</v>
      </c>
      <c r="Y107" s="62">
        <f>U107+W107</f>
        <v>26296</v>
      </c>
      <c r="Z107" s="126">
        <f t="shared" si="33"/>
        <v>9397536</v>
      </c>
      <c r="AA107" s="119"/>
      <c r="AB107" s="61">
        <v>86914</v>
      </c>
      <c r="AC107" s="61">
        <v>0</v>
      </c>
      <c r="AD107" s="61">
        <v>82196</v>
      </c>
      <c r="AE107" s="61">
        <v>0</v>
      </c>
      <c r="AF107" s="62">
        <f>AB107+AD107</f>
        <v>169110</v>
      </c>
      <c r="AG107" s="62">
        <f>AC107+AE107</f>
        <v>0</v>
      </c>
      <c r="AH107" s="126">
        <f t="shared" si="35"/>
        <v>9397536</v>
      </c>
      <c r="AI107" s="119"/>
      <c r="AJ107" s="61">
        <v>82196</v>
      </c>
      <c r="AK107" s="61">
        <v>621371</v>
      </c>
      <c r="AL107" s="61">
        <v>0</v>
      </c>
      <c r="AM107" s="61">
        <v>0</v>
      </c>
      <c r="AN107" s="62">
        <f>AJ107+AL107</f>
        <v>82196</v>
      </c>
      <c r="AO107" s="62">
        <f>AK107+AM107</f>
        <v>621371</v>
      </c>
      <c r="AP107" s="100">
        <f t="shared" si="37"/>
        <v>10018907</v>
      </c>
      <c r="AQ107" s="119"/>
      <c r="AR107" s="61">
        <v>82196</v>
      </c>
      <c r="AS107" s="61">
        <v>560727</v>
      </c>
      <c r="AT107" s="61">
        <v>0</v>
      </c>
      <c r="AU107" s="61">
        <v>0</v>
      </c>
      <c r="AV107" s="62">
        <f>AR107+AT107</f>
        <v>82196</v>
      </c>
      <c r="AW107" s="62">
        <f>AS107+AU107</f>
        <v>560727</v>
      </c>
      <c r="AX107" s="62">
        <f t="shared" si="39"/>
        <v>10579634</v>
      </c>
      <c r="AY107" s="119"/>
      <c r="AZ107" s="61">
        <v>82196</v>
      </c>
      <c r="BA107" s="61">
        <v>145054</v>
      </c>
      <c r="BB107" s="61">
        <v>0</v>
      </c>
      <c r="BC107" s="61">
        <v>0</v>
      </c>
      <c r="BD107" s="62">
        <f>AZ107+BB107</f>
        <v>82196</v>
      </c>
      <c r="BE107" s="62">
        <f>BA107+BC107</f>
        <v>145054</v>
      </c>
      <c r="BF107" s="100">
        <f t="shared" si="41"/>
        <v>10724688</v>
      </c>
      <c r="BG107" s="119"/>
      <c r="BH107" s="61">
        <v>82196</v>
      </c>
      <c r="BI107" s="62">
        <v>9526.1200000000008</v>
      </c>
      <c r="BJ107" s="61">
        <v>0</v>
      </c>
      <c r="BK107" s="61">
        <v>0</v>
      </c>
      <c r="BL107" s="62">
        <f>BH107+BJ107</f>
        <v>82196</v>
      </c>
      <c r="BM107" s="62">
        <f>BI107+BK107</f>
        <v>9526.1200000000008</v>
      </c>
      <c r="BN107" s="100">
        <f t="shared" si="43"/>
        <v>10734214.119999999</v>
      </c>
      <c r="BO107" s="119"/>
      <c r="BP107" s="61">
        <v>82196</v>
      </c>
      <c r="BQ107" s="61">
        <v>46238.03</v>
      </c>
      <c r="BR107" s="61">
        <v>0</v>
      </c>
      <c r="BS107" s="61">
        <v>0</v>
      </c>
      <c r="BT107" s="62">
        <f>BP107+BR107</f>
        <v>82196</v>
      </c>
      <c r="BU107" s="62">
        <f>BQ107+BS107</f>
        <v>46238.03</v>
      </c>
      <c r="BV107" s="62">
        <f t="shared" si="44"/>
        <v>10780452.149999999</v>
      </c>
      <c r="BW107" s="117"/>
      <c r="BX107" s="61">
        <v>82196</v>
      </c>
      <c r="BY107" s="61">
        <v>142035</v>
      </c>
      <c r="BZ107" s="61">
        <v>0</v>
      </c>
      <c r="CA107" s="61">
        <v>0</v>
      </c>
      <c r="CB107" s="62">
        <f>BX107+BZ107</f>
        <v>82196</v>
      </c>
      <c r="CC107" s="62">
        <f>BY107+CA107</f>
        <v>142035</v>
      </c>
      <c r="CD107" s="62">
        <f t="shared" si="46"/>
        <v>10922487.149999999</v>
      </c>
      <c r="CE107" s="117"/>
      <c r="CF107" s="61">
        <v>82196</v>
      </c>
      <c r="CG107" s="61"/>
      <c r="CH107" s="61">
        <v>0</v>
      </c>
      <c r="CI107" s="61"/>
      <c r="CJ107" s="62">
        <f>CF107+CH107</f>
        <v>82196</v>
      </c>
      <c r="CK107" s="62">
        <f>CG107+CI107</f>
        <v>0</v>
      </c>
      <c r="CL107" s="117"/>
      <c r="CM107" s="61">
        <v>82196</v>
      </c>
      <c r="CN107" s="61"/>
      <c r="CO107" s="61">
        <v>0</v>
      </c>
      <c r="CP107" s="61"/>
      <c r="CQ107" s="62">
        <f>CM107+CO107</f>
        <v>82196</v>
      </c>
      <c r="CR107" s="62">
        <f>CN107+CP107</f>
        <v>0</v>
      </c>
      <c r="CS107" s="378"/>
      <c r="CT107" s="60">
        <f>E107+L107+T107+AB107+AJ107+AR107+AZ107+BH107+BP107+BX107+CF107+CM107</f>
        <v>10213292</v>
      </c>
      <c r="CU107" s="60">
        <f>F107+M107+U107+AC107+AK107+AS107+BA107+BI107+BQ107+BY107+CG107+CN107</f>
        <v>10922487.149999999</v>
      </c>
      <c r="CV107" s="60">
        <v>0</v>
      </c>
      <c r="CW107" s="60">
        <f>H107+O107+W107+AE107+AM107+AU107+BC107+BK107+BS107+CA107+CI107+CP107</f>
        <v>0</v>
      </c>
      <c r="CX107" s="62">
        <f>CT107+CV107</f>
        <v>10213292</v>
      </c>
      <c r="CY107" s="62">
        <f>CU107+CW107</f>
        <v>10922487.149999999</v>
      </c>
      <c r="CZ107" s="462"/>
    </row>
    <row r="108" spans="1:104" s="446" customFormat="1" x14ac:dyDescent="0.25">
      <c r="A108" s="461"/>
      <c r="B108" s="460"/>
      <c r="C108" s="459"/>
      <c r="D108" s="458"/>
      <c r="E108" s="457"/>
      <c r="F108" s="453"/>
      <c r="G108" s="453"/>
      <c r="H108" s="453"/>
      <c r="I108" s="453"/>
      <c r="J108" s="456"/>
      <c r="K108" s="352"/>
      <c r="L108" s="450"/>
      <c r="M108" s="453"/>
      <c r="N108" s="448"/>
      <c r="O108" s="448"/>
      <c r="P108" s="448"/>
      <c r="Q108" s="455"/>
      <c r="R108" s="452"/>
      <c r="S108" s="119"/>
      <c r="T108" s="450"/>
      <c r="U108" s="448"/>
      <c r="V108" s="449"/>
      <c r="W108" s="448"/>
      <c r="X108" s="448"/>
      <c r="Y108" s="447"/>
      <c r="Z108" s="452"/>
      <c r="AA108" s="119"/>
      <c r="AB108" s="450"/>
      <c r="AC108" s="448"/>
      <c r="AD108" s="448"/>
      <c r="AE108" s="449"/>
      <c r="AF108" s="448"/>
      <c r="AG108" s="447"/>
      <c r="AH108" s="452"/>
      <c r="AI108" s="119"/>
      <c r="AJ108" s="450"/>
      <c r="AK108" s="448"/>
      <c r="AL108" s="448"/>
      <c r="AM108" s="448"/>
      <c r="AN108" s="448"/>
      <c r="AO108" s="455"/>
      <c r="AP108" s="452"/>
      <c r="AQ108" s="119"/>
      <c r="AR108" s="450"/>
      <c r="AS108" s="448"/>
      <c r="AT108" s="448"/>
      <c r="AU108" s="448"/>
      <c r="AV108" s="448"/>
      <c r="AW108" s="447"/>
      <c r="AX108" s="452"/>
      <c r="AY108" s="119"/>
      <c r="AZ108" s="454"/>
      <c r="BA108" s="448"/>
      <c r="BB108" s="448"/>
      <c r="BC108" s="448"/>
      <c r="BD108" s="448"/>
      <c r="BE108" s="447"/>
      <c r="BF108" s="452"/>
      <c r="BG108" s="119"/>
      <c r="BH108" s="450"/>
      <c r="BI108" s="453"/>
      <c r="BJ108" s="448"/>
      <c r="BK108" s="449"/>
      <c r="BL108" s="448"/>
      <c r="BM108" s="447"/>
      <c r="BN108" s="452" t="e">
        <f>BN</f>
        <v>#NAME?</v>
      </c>
      <c r="BO108" s="119"/>
      <c r="BP108" s="450"/>
      <c r="BQ108" s="448"/>
      <c r="BR108" s="448"/>
      <c r="BS108" s="448"/>
      <c r="BT108" s="449"/>
      <c r="BU108" s="447"/>
      <c r="BV108" s="452"/>
      <c r="BW108" s="117"/>
      <c r="BX108" s="450"/>
      <c r="BY108" s="448"/>
      <c r="BZ108" s="448"/>
      <c r="CA108" s="448"/>
      <c r="CB108" s="448"/>
      <c r="CC108" s="447"/>
      <c r="CD108" s="452"/>
      <c r="CE108" s="117"/>
      <c r="CF108" s="450"/>
      <c r="CG108" s="448"/>
      <c r="CH108" s="448"/>
      <c r="CI108" s="448"/>
      <c r="CJ108" s="448"/>
      <c r="CK108" s="447"/>
      <c r="CL108" s="117"/>
      <c r="CM108" s="450"/>
      <c r="CN108" s="448"/>
      <c r="CO108" s="448"/>
      <c r="CP108" s="449"/>
      <c r="CQ108" s="448"/>
      <c r="CR108" s="447"/>
      <c r="CS108" s="451"/>
      <c r="CT108" s="450"/>
      <c r="CU108" s="448"/>
      <c r="CV108" s="448"/>
      <c r="CW108" s="449"/>
      <c r="CX108" s="448"/>
      <c r="CY108" s="447"/>
    </row>
    <row r="109" spans="1:104" s="423" customFormat="1" x14ac:dyDescent="0.25">
      <c r="A109" s="406">
        <v>1300000000</v>
      </c>
      <c r="B109" s="405" t="s">
        <v>270</v>
      </c>
      <c r="C109" s="445"/>
      <c r="D109" s="405"/>
      <c r="E109" s="444">
        <f t="shared" ref="E109:J109" si="97">E78+E13</f>
        <v>3463692</v>
      </c>
      <c r="F109" s="443">
        <f t="shared" si="97"/>
        <v>3964566</v>
      </c>
      <c r="G109" s="443">
        <f t="shared" si="97"/>
        <v>4867672.0200000005</v>
      </c>
      <c r="H109" s="443">
        <f t="shared" si="97"/>
        <v>8147603.0999999996</v>
      </c>
      <c r="I109" s="443">
        <f t="shared" si="97"/>
        <v>8331364.0200000005</v>
      </c>
      <c r="J109" s="443">
        <f t="shared" si="97"/>
        <v>12112169.1</v>
      </c>
      <c r="K109" s="352"/>
      <c r="L109" s="441">
        <f t="shared" ref="L109:Q109" si="98">L78+L13</f>
        <v>12198712.280000001</v>
      </c>
      <c r="M109" s="441">
        <f t="shared" si="98"/>
        <v>12114458</v>
      </c>
      <c r="N109" s="441">
        <f t="shared" si="98"/>
        <v>4101998.71</v>
      </c>
      <c r="O109" s="441">
        <f t="shared" si="98"/>
        <v>6943696.1399999997</v>
      </c>
      <c r="P109" s="441">
        <f t="shared" si="98"/>
        <v>16300710.99</v>
      </c>
      <c r="Q109" s="442">
        <f t="shared" si="98"/>
        <v>19058154.140000001</v>
      </c>
      <c r="R109" s="441">
        <f t="shared" ref="R109:R121" si="99">Q109+J109</f>
        <v>31170323.240000002</v>
      </c>
      <c r="S109" s="119"/>
      <c r="T109" s="441">
        <f t="shared" ref="T109:Y109" si="100">T78+T13</f>
        <v>2732781</v>
      </c>
      <c r="U109" s="441">
        <f t="shared" si="100"/>
        <v>2789485</v>
      </c>
      <c r="V109" s="442">
        <f t="shared" si="100"/>
        <v>4819214.1300000008</v>
      </c>
      <c r="W109" s="441">
        <f t="shared" si="100"/>
        <v>7591526.1399999997</v>
      </c>
      <c r="X109" s="441">
        <f t="shared" si="100"/>
        <v>7551995.1300000008</v>
      </c>
      <c r="Y109" s="441">
        <f t="shared" si="100"/>
        <v>10381011.140000001</v>
      </c>
      <c r="Z109" s="441">
        <f t="shared" ref="Z109:Z121" si="101">Y109+R109</f>
        <v>41551334.380000003</v>
      </c>
      <c r="AA109" s="119"/>
      <c r="AB109" s="441">
        <f t="shared" ref="AB109:AG109" si="102">AB78+AB13</f>
        <v>3172661.65</v>
      </c>
      <c r="AC109" s="441">
        <f t="shared" si="102"/>
        <v>2939398</v>
      </c>
      <c r="AD109" s="441">
        <f t="shared" si="102"/>
        <v>4872312.5600000005</v>
      </c>
      <c r="AE109" s="442">
        <f t="shared" si="102"/>
        <v>6608971.1400000006</v>
      </c>
      <c r="AF109" s="441">
        <f t="shared" si="102"/>
        <v>8044974.2100000009</v>
      </c>
      <c r="AG109" s="441">
        <f t="shared" si="102"/>
        <v>9548369.1400000006</v>
      </c>
      <c r="AH109" s="441">
        <f t="shared" ref="AH109:AH121" si="103">AG109+Z109</f>
        <v>51099703.520000003</v>
      </c>
      <c r="AI109" s="119"/>
      <c r="AJ109" s="441">
        <f t="shared" ref="AJ109:AO109" si="104">AJ78+AJ13</f>
        <v>2772083.34</v>
      </c>
      <c r="AK109" s="441">
        <f t="shared" si="104"/>
        <v>3426405</v>
      </c>
      <c r="AL109" s="441">
        <f t="shared" si="104"/>
        <v>4183212.86</v>
      </c>
      <c r="AM109" s="441">
        <f t="shared" si="104"/>
        <v>7327400.1399999997</v>
      </c>
      <c r="AN109" s="441">
        <f t="shared" si="104"/>
        <v>6955296.2000000002</v>
      </c>
      <c r="AO109" s="442">
        <f t="shared" si="104"/>
        <v>10753805.140000001</v>
      </c>
      <c r="AP109" s="441">
        <f t="shared" ref="AP109:AP121" si="105">AO109+AH109</f>
        <v>61853508.660000004</v>
      </c>
      <c r="AQ109" s="119"/>
      <c r="AR109" s="441">
        <f t="shared" ref="AR109:AW109" si="106">AR78+AR13</f>
        <v>2763697.4</v>
      </c>
      <c r="AS109" s="441">
        <f t="shared" si="106"/>
        <v>2657589</v>
      </c>
      <c r="AT109" s="441">
        <f t="shared" si="106"/>
        <v>3129576.18</v>
      </c>
      <c r="AU109" s="441">
        <f t="shared" si="106"/>
        <v>5950701.1400000006</v>
      </c>
      <c r="AV109" s="441">
        <f t="shared" si="106"/>
        <v>5893273.5799999991</v>
      </c>
      <c r="AW109" s="441">
        <f t="shared" si="106"/>
        <v>8608290.1400000006</v>
      </c>
      <c r="AX109" s="441">
        <f t="shared" ref="AX109:AX121" si="107">AW109+AP109</f>
        <v>70461798.800000012</v>
      </c>
      <c r="AY109" s="119"/>
      <c r="AZ109" s="442">
        <f t="shared" ref="AZ109:BE109" si="108">AZ78+AZ13</f>
        <v>2481473.14</v>
      </c>
      <c r="BA109" s="441">
        <f t="shared" si="108"/>
        <v>9448667</v>
      </c>
      <c r="BB109" s="441">
        <f t="shared" si="108"/>
        <v>2737338.88</v>
      </c>
      <c r="BC109" s="441">
        <f t="shared" si="108"/>
        <v>7094983.1399999997</v>
      </c>
      <c r="BD109" s="441">
        <f t="shared" si="108"/>
        <v>5218812.0199999996</v>
      </c>
      <c r="BE109" s="441">
        <f t="shared" si="108"/>
        <v>16543650.140000001</v>
      </c>
      <c r="BF109" s="441">
        <f t="shared" ref="BF109:BF121" si="109">BE109+AX109</f>
        <v>87005448.940000013</v>
      </c>
      <c r="BG109" s="119"/>
      <c r="BH109" s="441">
        <f t="shared" ref="BH109:BM109" si="110">BH78+BH13</f>
        <v>11773201.6</v>
      </c>
      <c r="BI109" s="441">
        <f t="shared" si="110"/>
        <v>2475942.12</v>
      </c>
      <c r="BJ109" s="441">
        <f t="shared" si="110"/>
        <v>2362276.2800000003</v>
      </c>
      <c r="BK109" s="442">
        <f t="shared" si="110"/>
        <v>6919546.1400000006</v>
      </c>
      <c r="BL109" s="441">
        <f t="shared" si="110"/>
        <v>14135477.879999999</v>
      </c>
      <c r="BM109" s="441">
        <f t="shared" si="110"/>
        <v>9395488.2599999998</v>
      </c>
      <c r="BN109" s="441">
        <f t="shared" ref="BN109:BN121" si="111">BM109+BF109</f>
        <v>96400937.200000018</v>
      </c>
      <c r="BO109" s="119"/>
      <c r="BP109" s="441">
        <f t="shared" ref="BP109:BU109" si="112">BP78+BP13</f>
        <v>3286947.36</v>
      </c>
      <c r="BQ109" s="441">
        <f t="shared" si="112"/>
        <v>2322961.84</v>
      </c>
      <c r="BR109" s="441">
        <f t="shared" si="112"/>
        <v>3551075.13</v>
      </c>
      <c r="BS109" s="441">
        <f t="shared" si="112"/>
        <v>0</v>
      </c>
      <c r="BT109" s="442">
        <f t="shared" si="112"/>
        <v>6838022.4899999993</v>
      </c>
      <c r="BU109" s="441">
        <f t="shared" si="112"/>
        <v>9396015.2249999996</v>
      </c>
      <c r="BV109" s="441">
        <f t="shared" ref="BV109:BV121" si="113">BU109+BN109</f>
        <v>105796952.42500001</v>
      </c>
      <c r="BW109" s="117"/>
      <c r="BX109" s="441">
        <f t="shared" ref="BX109:CC109" si="114">BX78+BX13</f>
        <v>3393817.14</v>
      </c>
      <c r="BY109" s="441">
        <f t="shared" si="114"/>
        <v>3013345</v>
      </c>
      <c r="BZ109" s="441">
        <f t="shared" si="114"/>
        <v>7061231.4900000002</v>
      </c>
      <c r="CA109" s="441">
        <f t="shared" si="114"/>
        <v>5543526.5821874999</v>
      </c>
      <c r="CB109" s="441">
        <f t="shared" si="114"/>
        <v>10455048.630000001</v>
      </c>
      <c r="CC109" s="441">
        <f t="shared" si="114"/>
        <v>8556871.5821874999</v>
      </c>
      <c r="CD109" s="441">
        <f t="shared" ref="CD109:CD121" si="115">CC109+BV109</f>
        <v>114353824.00718752</v>
      </c>
      <c r="CE109" s="117"/>
      <c r="CF109" s="441">
        <f t="shared" ref="CF109:CK109" si="116">CF78+CF13</f>
        <v>2935078.73</v>
      </c>
      <c r="CG109" s="441">
        <f t="shared" si="116"/>
        <v>0</v>
      </c>
      <c r="CH109" s="441">
        <f t="shared" si="116"/>
        <v>6346256.5700000003</v>
      </c>
      <c r="CI109" s="441">
        <f t="shared" si="116"/>
        <v>0</v>
      </c>
      <c r="CJ109" s="441">
        <f t="shared" si="116"/>
        <v>9281335.3000000007</v>
      </c>
      <c r="CK109" s="441">
        <f t="shared" si="116"/>
        <v>0</v>
      </c>
      <c r="CL109" s="117"/>
      <c r="CM109" s="441">
        <f t="shared" ref="CM109:CR109" si="117">CM78+CM13</f>
        <v>3817111.36</v>
      </c>
      <c r="CN109" s="441">
        <f t="shared" si="117"/>
        <v>0</v>
      </c>
      <c r="CO109" s="441">
        <f t="shared" si="117"/>
        <v>7528373.1799999997</v>
      </c>
      <c r="CP109" s="442">
        <f t="shared" si="117"/>
        <v>0</v>
      </c>
      <c r="CQ109" s="441">
        <f t="shared" si="117"/>
        <v>11345484.539999999</v>
      </c>
      <c r="CR109" s="441">
        <f t="shared" si="117"/>
        <v>0</v>
      </c>
      <c r="CS109" s="197"/>
      <c r="CT109" s="280">
        <f t="shared" ref="CT109:CY110" si="118">E109+L109+T109+AB109+AJ109+AR109+AZ109+BH109+BP109+BX109+CF109+CM109</f>
        <v>54791256.999999993</v>
      </c>
      <c r="CU109" s="280">
        <f t="shared" si="118"/>
        <v>45152816.959999993</v>
      </c>
      <c r="CV109" s="280">
        <f t="shared" si="118"/>
        <v>55560537.990000002</v>
      </c>
      <c r="CW109" s="280">
        <f t="shared" si="118"/>
        <v>62127953.662187502</v>
      </c>
      <c r="CX109" s="280">
        <f t="shared" si="118"/>
        <v>110351794.98999998</v>
      </c>
      <c r="CY109" s="280">
        <f t="shared" si="118"/>
        <v>114353824.00718752</v>
      </c>
    </row>
    <row r="110" spans="1:104" s="79" customFormat="1" x14ac:dyDescent="0.25">
      <c r="A110" s="347">
        <v>1400000000</v>
      </c>
      <c r="B110" s="86" t="s">
        <v>269</v>
      </c>
      <c r="C110" s="85"/>
      <c r="D110" s="346"/>
      <c r="E110" s="62">
        <f>E111</f>
        <v>25000</v>
      </c>
      <c r="F110" s="62">
        <f>F111</f>
        <v>0</v>
      </c>
      <c r="G110" s="62">
        <f>G111</f>
        <v>685174</v>
      </c>
      <c r="H110" s="62">
        <f>H111</f>
        <v>47864.46</v>
      </c>
      <c r="I110" s="62">
        <f>E110+G110</f>
        <v>710174</v>
      </c>
      <c r="J110" s="62">
        <f>F110+H110</f>
        <v>47864.46</v>
      </c>
      <c r="K110" s="352"/>
      <c r="L110" s="61">
        <f>L111</f>
        <v>75000</v>
      </c>
      <c r="M110" s="62">
        <f>M111</f>
        <v>104229</v>
      </c>
      <c r="N110" s="61">
        <f>N111</f>
        <v>685174</v>
      </c>
      <c r="O110" s="61">
        <f>O111</f>
        <v>0</v>
      </c>
      <c r="P110" s="61">
        <f>L110+N110</f>
        <v>760174</v>
      </c>
      <c r="Q110" s="61">
        <f>M110+O110</f>
        <v>104229</v>
      </c>
      <c r="R110" s="61">
        <f t="shared" si="99"/>
        <v>152093.46</v>
      </c>
      <c r="S110" s="119"/>
      <c r="T110" s="61">
        <f>T111</f>
        <v>25000</v>
      </c>
      <c r="U110" s="61">
        <f>U111</f>
        <v>107870</v>
      </c>
      <c r="V110" s="61">
        <f>V111</f>
        <v>685174</v>
      </c>
      <c r="W110" s="61">
        <f>W111</f>
        <v>6306824</v>
      </c>
      <c r="X110" s="61">
        <f>T110+V110</f>
        <v>710174</v>
      </c>
      <c r="Y110" s="61">
        <f>U110+W110</f>
        <v>6414694</v>
      </c>
      <c r="Z110" s="61">
        <f t="shared" si="101"/>
        <v>6566787.46</v>
      </c>
      <c r="AA110" s="119"/>
      <c r="AB110" s="61">
        <f>AB111</f>
        <v>25000</v>
      </c>
      <c r="AC110" s="61">
        <f>AC111</f>
        <v>0</v>
      </c>
      <c r="AD110" s="61">
        <f>AD111</f>
        <v>685174</v>
      </c>
      <c r="AE110" s="61">
        <f>AE111</f>
        <v>0</v>
      </c>
      <c r="AF110" s="61">
        <f>AB110+AD110</f>
        <v>710174</v>
      </c>
      <c r="AG110" s="61">
        <f>AC110+AE110</f>
        <v>0</v>
      </c>
      <c r="AH110" s="61">
        <f t="shared" si="103"/>
        <v>6566787.46</v>
      </c>
      <c r="AI110" s="119"/>
      <c r="AJ110" s="61">
        <f>AJ111</f>
        <v>25000</v>
      </c>
      <c r="AK110" s="61">
        <f>AK111</f>
        <v>0</v>
      </c>
      <c r="AL110" s="61">
        <f>AL111</f>
        <v>685174</v>
      </c>
      <c r="AM110" s="61">
        <f>AM111</f>
        <v>0</v>
      </c>
      <c r="AN110" s="61">
        <f>AJ110+AL110</f>
        <v>710174</v>
      </c>
      <c r="AO110" s="61">
        <f>AK110+AM110</f>
        <v>0</v>
      </c>
      <c r="AP110" s="61">
        <f t="shared" si="105"/>
        <v>6566787.46</v>
      </c>
      <c r="AQ110" s="119"/>
      <c r="AR110" s="61">
        <f>AR111</f>
        <v>25000</v>
      </c>
      <c r="AS110" s="61">
        <f>AS111</f>
        <v>393155</v>
      </c>
      <c r="AT110" s="61">
        <f>AT111</f>
        <v>685174</v>
      </c>
      <c r="AU110" s="61">
        <f>AU111</f>
        <v>539186</v>
      </c>
      <c r="AV110" s="61">
        <f>AR110+AT110</f>
        <v>710174</v>
      </c>
      <c r="AW110" s="61">
        <f>AS110+AU110</f>
        <v>932341</v>
      </c>
      <c r="AX110" s="61">
        <f t="shared" si="107"/>
        <v>7499128.46</v>
      </c>
      <c r="AY110" s="119"/>
      <c r="AZ110" s="61">
        <f>AZ111</f>
        <v>25000</v>
      </c>
      <c r="BA110" s="61">
        <f>BA111</f>
        <v>64600</v>
      </c>
      <c r="BB110" s="61">
        <f>BB111</f>
        <v>685174</v>
      </c>
      <c r="BC110" s="61">
        <f>BC111</f>
        <v>0</v>
      </c>
      <c r="BD110" s="61">
        <f>AZ110+BB110</f>
        <v>710174</v>
      </c>
      <c r="BE110" s="61">
        <f>BA110+BC110</f>
        <v>64600</v>
      </c>
      <c r="BF110" s="61">
        <f t="shared" si="109"/>
        <v>7563728.46</v>
      </c>
      <c r="BG110" s="119"/>
      <c r="BH110" s="61">
        <f>BH111</f>
        <v>25000</v>
      </c>
      <c r="BI110" s="62">
        <f>BI111</f>
        <v>23704</v>
      </c>
      <c r="BJ110" s="61">
        <f>BJ111</f>
        <v>685174</v>
      </c>
      <c r="BK110" s="61">
        <f>BK111</f>
        <v>0</v>
      </c>
      <c r="BL110" s="61">
        <f>BH110+BJ110</f>
        <v>710174</v>
      </c>
      <c r="BM110" s="61">
        <f>BI110+BK110</f>
        <v>23704</v>
      </c>
      <c r="BN110" s="61">
        <f t="shared" si="111"/>
        <v>7587432.46</v>
      </c>
      <c r="BO110" s="119"/>
      <c r="BP110" s="61">
        <f>BP111</f>
        <v>25000</v>
      </c>
      <c r="BQ110" s="61"/>
      <c r="BR110" s="61">
        <f>BR111</f>
        <v>685174</v>
      </c>
      <c r="BS110" s="61"/>
      <c r="BT110" s="61">
        <f>BP110+BR110</f>
        <v>710174</v>
      </c>
      <c r="BU110" s="61">
        <f>BQ110+BS110</f>
        <v>0</v>
      </c>
      <c r="BV110" s="61">
        <f t="shared" si="113"/>
        <v>7587432.46</v>
      </c>
      <c r="BW110" s="117"/>
      <c r="BX110" s="61">
        <f>BX111</f>
        <v>25000</v>
      </c>
      <c r="BY110" s="61">
        <f>BY111</f>
        <v>7685938</v>
      </c>
      <c r="BZ110" s="61">
        <f>BZ111</f>
        <v>685174</v>
      </c>
      <c r="CA110" s="61"/>
      <c r="CB110" s="61">
        <f>BX110+BZ110</f>
        <v>710174</v>
      </c>
      <c r="CC110" s="61">
        <f>BY110+CA110</f>
        <v>7685938</v>
      </c>
      <c r="CD110" s="61">
        <f t="shared" si="115"/>
        <v>15273370.460000001</v>
      </c>
      <c r="CE110" s="117"/>
      <c r="CF110" s="61">
        <f>CF111</f>
        <v>25000</v>
      </c>
      <c r="CG110" s="61"/>
      <c r="CH110" s="61">
        <f>CH111</f>
        <v>685174</v>
      </c>
      <c r="CI110" s="61"/>
      <c r="CJ110" s="61">
        <f>CF110+CH110</f>
        <v>710174</v>
      </c>
      <c r="CK110" s="61">
        <f>CG110+CI110</f>
        <v>0</v>
      </c>
      <c r="CL110" s="117"/>
      <c r="CM110" s="61">
        <f>CM111</f>
        <v>25000</v>
      </c>
      <c r="CN110" s="61"/>
      <c r="CO110" s="61">
        <f>CO111</f>
        <v>685174</v>
      </c>
      <c r="CP110" s="61"/>
      <c r="CQ110" s="61">
        <f>CM110+CO110</f>
        <v>710174</v>
      </c>
      <c r="CR110" s="61">
        <f>CN110+CP110</f>
        <v>0</v>
      </c>
      <c r="CS110" s="378"/>
      <c r="CT110" s="60">
        <f t="shared" si="118"/>
        <v>350000</v>
      </c>
      <c r="CU110" s="60">
        <f t="shared" si="118"/>
        <v>8379496</v>
      </c>
      <c r="CV110" s="60">
        <f t="shared" si="118"/>
        <v>8222088</v>
      </c>
      <c r="CW110" s="60">
        <f t="shared" si="118"/>
        <v>6893874.46</v>
      </c>
      <c r="CX110" s="60">
        <f t="shared" si="118"/>
        <v>8572088</v>
      </c>
      <c r="CY110" s="60">
        <f t="shared" si="118"/>
        <v>15273370.460000001</v>
      </c>
    </row>
    <row r="111" spans="1:104" s="407" customFormat="1" x14ac:dyDescent="0.25">
      <c r="A111" s="355">
        <v>1400010000</v>
      </c>
      <c r="B111" s="353"/>
      <c r="C111" s="439" t="s">
        <v>268</v>
      </c>
      <c r="D111" s="353"/>
      <c r="E111" s="201">
        <f>SUM(E112:E120)</f>
        <v>25000</v>
      </c>
      <c r="F111" s="201">
        <f>SUM(F112:F120)</f>
        <v>0</v>
      </c>
      <c r="G111" s="201">
        <f>SUM(G112:G120)</f>
        <v>685174</v>
      </c>
      <c r="H111" s="201">
        <f>SUM(H112:H120)</f>
        <v>47864.46</v>
      </c>
      <c r="I111" s="201">
        <f t="shared" ref="I111:I120" si="119">G111+E111</f>
        <v>710174</v>
      </c>
      <c r="J111" s="201">
        <f t="shared" ref="J111:J120" si="120">H111+F111</f>
        <v>47864.46</v>
      </c>
      <c r="K111" s="352"/>
      <c r="L111" s="438">
        <f>SUM(L112:L120)</f>
        <v>75000</v>
      </c>
      <c r="M111" s="201">
        <f>SUM(M112:M120)</f>
        <v>104229</v>
      </c>
      <c r="N111" s="438">
        <f>SUM(N112:N120)</f>
        <v>685174</v>
      </c>
      <c r="O111" s="438">
        <f>SUM(O112:O120)</f>
        <v>0</v>
      </c>
      <c r="P111" s="438">
        <f t="shared" ref="P111:P120" si="121">N111+L111</f>
        <v>760174</v>
      </c>
      <c r="Q111" s="438">
        <f t="shared" ref="Q111:Q120" si="122">O111+M111</f>
        <v>104229</v>
      </c>
      <c r="R111" s="438">
        <f t="shared" si="99"/>
        <v>152093.46</v>
      </c>
      <c r="S111" s="119"/>
      <c r="T111" s="438">
        <f>SUM(T112:T120)</f>
        <v>25000</v>
      </c>
      <c r="U111" s="438">
        <f>SUM(U112:U120)</f>
        <v>107870</v>
      </c>
      <c r="V111" s="438">
        <f>SUM(V112:V120)</f>
        <v>685174</v>
      </c>
      <c r="W111" s="438">
        <f>SUM(W112:W120)</f>
        <v>6306824</v>
      </c>
      <c r="X111" s="438">
        <f t="shared" ref="X111:X120" si="123">V111+T111</f>
        <v>710174</v>
      </c>
      <c r="Y111" s="438">
        <f t="shared" ref="Y111:Y120" si="124">W111+U111</f>
        <v>6414694</v>
      </c>
      <c r="Z111" s="438">
        <f t="shared" si="101"/>
        <v>6566787.46</v>
      </c>
      <c r="AA111" s="119"/>
      <c r="AB111" s="438">
        <f>SUM(AB112:AB120)</f>
        <v>25000</v>
      </c>
      <c r="AC111" s="438">
        <f>SUM(AC112:AC120)</f>
        <v>0</v>
      </c>
      <c r="AD111" s="438">
        <f>SUM(AD112:AD120)</f>
        <v>685174</v>
      </c>
      <c r="AE111" s="438">
        <f>SUM(AE112:AE120)</f>
        <v>0</v>
      </c>
      <c r="AF111" s="438">
        <f t="shared" ref="AF111:AF120" si="125">AD111+AB111</f>
        <v>710174</v>
      </c>
      <c r="AG111" s="438">
        <f t="shared" ref="AG111:AG120" si="126">AE111+AC111</f>
        <v>0</v>
      </c>
      <c r="AH111" s="438">
        <f t="shared" si="103"/>
        <v>6566787.46</v>
      </c>
      <c r="AI111" s="119"/>
      <c r="AJ111" s="438">
        <f>SUM(AJ112:AJ120)</f>
        <v>25000</v>
      </c>
      <c r="AK111" s="438">
        <f>SUM(AK112:AK120)</f>
        <v>0</v>
      </c>
      <c r="AL111" s="438">
        <f>SUM(AL112:AL120)</f>
        <v>685174</v>
      </c>
      <c r="AM111" s="438">
        <f>SUM(AM112:AM120)</f>
        <v>0</v>
      </c>
      <c r="AN111" s="438">
        <f t="shared" ref="AN111:AN120" si="127">AL111+AJ111</f>
        <v>710174</v>
      </c>
      <c r="AO111" s="438">
        <f t="shared" ref="AO111:AO120" si="128">AM111+AK111</f>
        <v>0</v>
      </c>
      <c r="AP111" s="67">
        <f t="shared" si="105"/>
        <v>6566787.46</v>
      </c>
      <c r="AQ111" s="119"/>
      <c r="AR111" s="438">
        <f>SUM(AR112:AR120)</f>
        <v>25000</v>
      </c>
      <c r="AS111" s="438">
        <f>SUM(AS112:AS120)</f>
        <v>393155</v>
      </c>
      <c r="AT111" s="438">
        <f>SUM(AT112:AT120)</f>
        <v>685174</v>
      </c>
      <c r="AU111" s="438">
        <f>SUM(AU112:AU120)</f>
        <v>539186</v>
      </c>
      <c r="AV111" s="438">
        <f t="shared" ref="AV111:AV120" si="129">AT111+AR111</f>
        <v>710174</v>
      </c>
      <c r="AW111" s="438">
        <f t="shared" ref="AW111:AW120" si="130">AU111+AS111</f>
        <v>932341</v>
      </c>
      <c r="AX111" s="438">
        <f t="shared" si="107"/>
        <v>7499128.46</v>
      </c>
      <c r="AY111" s="119"/>
      <c r="AZ111" s="438">
        <f>SUM(AZ112:AZ120)</f>
        <v>25000</v>
      </c>
      <c r="BA111" s="438">
        <f>SUM(BA112:BA120)</f>
        <v>64600</v>
      </c>
      <c r="BB111" s="438">
        <f>SUM(BB112:BB120)</f>
        <v>685174</v>
      </c>
      <c r="BC111" s="438">
        <f>SUM(BC112:BC120)</f>
        <v>0</v>
      </c>
      <c r="BD111" s="438">
        <f t="shared" ref="BD111:BD120" si="131">BB111+AZ111</f>
        <v>710174</v>
      </c>
      <c r="BE111" s="438">
        <f t="shared" ref="BE111:BE120" si="132">BC111+BA111</f>
        <v>64600</v>
      </c>
      <c r="BF111" s="438">
        <f t="shared" si="109"/>
        <v>7563728.46</v>
      </c>
      <c r="BG111" s="119"/>
      <c r="BH111" s="438">
        <f>SUM(BH112:BH120)</f>
        <v>25000</v>
      </c>
      <c r="BI111" s="201">
        <f>SUM(BI112:BI120)</f>
        <v>23704</v>
      </c>
      <c r="BJ111" s="438">
        <f>SUM(BJ112:BJ120)</f>
        <v>685174</v>
      </c>
      <c r="BK111" s="438">
        <f>SUM(BK112:BK120)</f>
        <v>0</v>
      </c>
      <c r="BL111" s="438">
        <f t="shared" ref="BL111:BL120" si="133">BJ111+BH111</f>
        <v>710174</v>
      </c>
      <c r="BM111" s="438">
        <f t="shared" ref="BM111:BM120" si="134">BK111+BI111</f>
        <v>23704</v>
      </c>
      <c r="BN111" s="438">
        <f t="shared" si="111"/>
        <v>7587432.46</v>
      </c>
      <c r="BO111" s="119"/>
      <c r="BP111" s="438">
        <f>SUM(BP112:BP120)</f>
        <v>25000</v>
      </c>
      <c r="BQ111" s="438"/>
      <c r="BR111" s="438">
        <f>SUM(BR112:BR120)</f>
        <v>685174</v>
      </c>
      <c r="BS111" s="438"/>
      <c r="BT111" s="438">
        <f t="shared" ref="BT111:BT120" si="135">BR111+BP111</f>
        <v>710174</v>
      </c>
      <c r="BU111" s="438">
        <f t="shared" ref="BU111:BU120" si="136">BS111+BQ111</f>
        <v>0</v>
      </c>
      <c r="BV111" s="438">
        <f t="shared" si="113"/>
        <v>7587432.46</v>
      </c>
      <c r="BW111" s="117"/>
      <c r="BX111" s="438">
        <f>SUM(BX112:BX120)</f>
        <v>25000</v>
      </c>
      <c r="BY111" s="438">
        <f>SUM(BY112:BY120)</f>
        <v>7685938</v>
      </c>
      <c r="BZ111" s="438">
        <f>SUM(BZ112:BZ120)</f>
        <v>685174</v>
      </c>
      <c r="CA111" s="438"/>
      <c r="CB111" s="438">
        <f t="shared" ref="CB111:CB120" si="137">BZ111+BX111</f>
        <v>710174</v>
      </c>
      <c r="CC111" s="438">
        <f t="shared" ref="CC111:CC120" si="138">CA111+BY111</f>
        <v>7685938</v>
      </c>
      <c r="CD111" s="438">
        <f t="shared" si="115"/>
        <v>15273370.460000001</v>
      </c>
      <c r="CE111" s="117"/>
      <c r="CF111" s="438">
        <f>SUM(CF112:CF120)</f>
        <v>25000</v>
      </c>
      <c r="CG111" s="438"/>
      <c r="CH111" s="438">
        <f>SUM(CH112:CH120)</f>
        <v>685174</v>
      </c>
      <c r="CI111" s="438"/>
      <c r="CJ111" s="438">
        <f t="shared" ref="CJ111:CJ120" si="139">CH111+CF111</f>
        <v>710174</v>
      </c>
      <c r="CK111" s="438">
        <f t="shared" ref="CK111:CK120" si="140">CI111+CG111</f>
        <v>0</v>
      </c>
      <c r="CL111" s="117"/>
      <c r="CM111" s="438">
        <f>SUM(CM112:CM120)</f>
        <v>25000</v>
      </c>
      <c r="CN111" s="438"/>
      <c r="CO111" s="438">
        <f>SUM(CO112:CO120)</f>
        <v>685174</v>
      </c>
      <c r="CP111" s="438"/>
      <c r="CQ111" s="438">
        <f t="shared" ref="CQ111:CQ120" si="141">CO111+CM111</f>
        <v>710174</v>
      </c>
      <c r="CR111" s="438">
        <f t="shared" ref="CR111:CR120" si="142">CP111+CN111</f>
        <v>0</v>
      </c>
      <c r="CS111" s="378"/>
      <c r="CT111" s="66">
        <f t="shared" ref="CT111:CT121" si="143">E111+L111+T111+AB111+AJ111+AR111+AZ111+BH111+BP111+BX111+CF111+CM111</f>
        <v>350000</v>
      </c>
      <c r="CU111" s="66">
        <f t="shared" ref="CU111:CU121" si="144">F111+M111+U111+AC111+AK111+AS111+BA111+BI111+BQ111+BY111+CG111+CN111</f>
        <v>8379496</v>
      </c>
      <c r="CV111" s="66">
        <f t="shared" ref="CV111:CV121" si="145">G111+N111+V111+AD111+AL111+AT111+BB111+BJ111+BR111+BZ111+CH111+CO111</f>
        <v>8222088</v>
      </c>
      <c r="CW111" s="66">
        <f t="shared" ref="CW111:CW121" si="146">H111+O111+W111+AE111+AM111+AU111+BC111+BK111+BS111+CA111+CI111+CP111</f>
        <v>6893874.46</v>
      </c>
      <c r="CX111" s="66">
        <f t="shared" ref="CX111:CX121" si="147">I111+P111+X111+AF111+AN111+AV111+BD111+BL111+BT111+CB111+CJ111+CQ111</f>
        <v>8572088</v>
      </c>
      <c r="CY111" s="66">
        <f>SUM(CY112:CY120)</f>
        <v>15273370.460000001</v>
      </c>
    </row>
    <row r="112" spans="1:104" x14ac:dyDescent="0.25">
      <c r="A112" s="358">
        <v>1400010100</v>
      </c>
      <c r="B112" s="353"/>
      <c r="C112" s="392"/>
      <c r="D112" s="392" t="s">
        <v>12</v>
      </c>
      <c r="E112" s="96">
        <v>0</v>
      </c>
      <c r="F112" s="96">
        <v>0</v>
      </c>
      <c r="G112" s="96">
        <v>1500</v>
      </c>
      <c r="H112" s="96"/>
      <c r="I112" s="200">
        <f t="shared" si="119"/>
        <v>1500</v>
      </c>
      <c r="J112" s="200">
        <f t="shared" si="120"/>
        <v>0</v>
      </c>
      <c r="K112" s="352"/>
      <c r="L112" s="71">
        <v>0</v>
      </c>
      <c r="M112" s="96">
        <v>0</v>
      </c>
      <c r="N112" s="71">
        <v>1500</v>
      </c>
      <c r="O112" s="71">
        <v>0</v>
      </c>
      <c r="P112" s="436">
        <f t="shared" si="121"/>
        <v>1500</v>
      </c>
      <c r="Q112" s="436">
        <f t="shared" si="122"/>
        <v>0</v>
      </c>
      <c r="R112" s="438">
        <f t="shared" si="99"/>
        <v>0</v>
      </c>
      <c r="S112" s="119"/>
      <c r="T112" s="436"/>
      <c r="U112" s="71">
        <v>0</v>
      </c>
      <c r="V112" s="71">
        <v>1500</v>
      </c>
      <c r="W112" s="71">
        <v>0</v>
      </c>
      <c r="X112" s="436">
        <f t="shared" si="123"/>
        <v>1500</v>
      </c>
      <c r="Y112" s="436">
        <f t="shared" si="124"/>
        <v>0</v>
      </c>
      <c r="Z112" s="438">
        <f t="shared" si="101"/>
        <v>0</v>
      </c>
      <c r="AA112" s="119"/>
      <c r="AB112" s="436"/>
      <c r="AC112" s="71">
        <v>0</v>
      </c>
      <c r="AD112" s="71">
        <v>1500</v>
      </c>
      <c r="AE112" s="71">
        <v>0</v>
      </c>
      <c r="AF112" s="436">
        <f t="shared" si="125"/>
        <v>1500</v>
      </c>
      <c r="AG112" s="436">
        <f t="shared" si="126"/>
        <v>0</v>
      </c>
      <c r="AH112" s="438">
        <f t="shared" si="103"/>
        <v>0</v>
      </c>
      <c r="AI112" s="119"/>
      <c r="AJ112" s="436"/>
      <c r="AK112" s="71">
        <v>0</v>
      </c>
      <c r="AL112" s="71">
        <v>1500</v>
      </c>
      <c r="AM112" s="71">
        <v>0</v>
      </c>
      <c r="AN112" s="436">
        <f t="shared" si="127"/>
        <v>1500</v>
      </c>
      <c r="AO112" s="436">
        <f t="shared" si="128"/>
        <v>0</v>
      </c>
      <c r="AP112" s="67">
        <f t="shared" si="105"/>
        <v>0</v>
      </c>
      <c r="AQ112" s="119"/>
      <c r="AR112" s="436"/>
      <c r="AS112" s="71">
        <v>0</v>
      </c>
      <c r="AT112" s="71">
        <v>1500</v>
      </c>
      <c r="AU112" s="71">
        <v>0</v>
      </c>
      <c r="AV112" s="436">
        <f t="shared" si="129"/>
        <v>1500</v>
      </c>
      <c r="AW112" s="436">
        <f t="shared" si="130"/>
        <v>0</v>
      </c>
      <c r="AX112" s="438">
        <f t="shared" si="107"/>
        <v>0</v>
      </c>
      <c r="AY112" s="119"/>
      <c r="AZ112" s="436"/>
      <c r="BA112" s="71">
        <v>0</v>
      </c>
      <c r="BB112" s="71">
        <v>1500</v>
      </c>
      <c r="BC112" s="71">
        <v>0</v>
      </c>
      <c r="BD112" s="436">
        <f t="shared" si="131"/>
        <v>1500</v>
      </c>
      <c r="BE112" s="436">
        <f t="shared" si="132"/>
        <v>0</v>
      </c>
      <c r="BF112" s="438">
        <f t="shared" si="109"/>
        <v>0</v>
      </c>
      <c r="BG112" s="119"/>
      <c r="BH112" s="436"/>
      <c r="BI112" s="200">
        <v>0</v>
      </c>
      <c r="BJ112" s="71">
        <v>1500</v>
      </c>
      <c r="BK112" s="71">
        <v>0</v>
      </c>
      <c r="BL112" s="436">
        <f t="shared" si="133"/>
        <v>1500</v>
      </c>
      <c r="BM112" s="436">
        <f t="shared" si="134"/>
        <v>0</v>
      </c>
      <c r="BN112" s="438">
        <f t="shared" si="111"/>
        <v>0</v>
      </c>
      <c r="BO112" s="119"/>
      <c r="BP112" s="436"/>
      <c r="BQ112" s="436"/>
      <c r="BR112" s="71">
        <v>1500</v>
      </c>
      <c r="BS112" s="71"/>
      <c r="BT112" s="436">
        <f t="shared" si="135"/>
        <v>1500</v>
      </c>
      <c r="BU112" s="436">
        <f t="shared" si="136"/>
        <v>0</v>
      </c>
      <c r="BV112" s="438">
        <f t="shared" si="113"/>
        <v>0</v>
      </c>
      <c r="BW112" s="117"/>
      <c r="BX112" s="436"/>
      <c r="BY112" s="436">
        <v>190625</v>
      </c>
      <c r="BZ112" s="71">
        <v>1500</v>
      </c>
      <c r="CA112" s="71"/>
      <c r="CB112" s="436">
        <f t="shared" si="137"/>
        <v>1500</v>
      </c>
      <c r="CC112" s="436">
        <f t="shared" si="138"/>
        <v>190625</v>
      </c>
      <c r="CD112" s="438">
        <f t="shared" si="115"/>
        <v>190625</v>
      </c>
      <c r="CE112" s="117"/>
      <c r="CF112" s="436"/>
      <c r="CG112" s="436"/>
      <c r="CH112" s="71">
        <v>1500</v>
      </c>
      <c r="CI112" s="71"/>
      <c r="CJ112" s="436">
        <f t="shared" si="139"/>
        <v>1500</v>
      </c>
      <c r="CK112" s="436">
        <f t="shared" si="140"/>
        <v>0</v>
      </c>
      <c r="CL112" s="117"/>
      <c r="CM112" s="436"/>
      <c r="CN112" s="436"/>
      <c r="CO112" s="71">
        <v>1500</v>
      </c>
      <c r="CP112" s="71"/>
      <c r="CQ112" s="436">
        <f t="shared" si="141"/>
        <v>1500</v>
      </c>
      <c r="CR112" s="436">
        <f t="shared" si="142"/>
        <v>0</v>
      </c>
      <c r="CS112" s="197"/>
      <c r="CT112" s="272">
        <f t="shared" si="143"/>
        <v>0</v>
      </c>
      <c r="CU112" s="272">
        <f t="shared" si="144"/>
        <v>190625</v>
      </c>
      <c r="CV112" s="272">
        <f t="shared" si="145"/>
        <v>18000</v>
      </c>
      <c r="CW112" s="272">
        <f t="shared" si="146"/>
        <v>0</v>
      </c>
      <c r="CX112" s="272">
        <f t="shared" si="147"/>
        <v>18000</v>
      </c>
      <c r="CY112" s="348">
        <f t="shared" ref="CY112:CY120" si="148">CW112+CU112</f>
        <v>190625</v>
      </c>
    </row>
    <row r="113" spans="1:103" x14ac:dyDescent="0.25">
      <c r="A113" s="358">
        <v>1400010200</v>
      </c>
      <c r="B113" s="353"/>
      <c r="C113" s="392"/>
      <c r="D113" s="392" t="s">
        <v>11</v>
      </c>
      <c r="E113" s="96">
        <v>0</v>
      </c>
      <c r="F113" s="96">
        <v>0</v>
      </c>
      <c r="G113" s="96">
        <v>609131</v>
      </c>
      <c r="H113" s="96"/>
      <c r="I113" s="200">
        <f t="shared" si="119"/>
        <v>609131</v>
      </c>
      <c r="J113" s="200">
        <f t="shared" si="120"/>
        <v>0</v>
      </c>
      <c r="K113" s="352"/>
      <c r="L113" s="436">
        <v>50000</v>
      </c>
      <c r="M113" s="96">
        <v>0</v>
      </c>
      <c r="N113" s="71">
        <v>609131</v>
      </c>
      <c r="O113" s="71">
        <v>0</v>
      </c>
      <c r="P113" s="436">
        <f t="shared" si="121"/>
        <v>659131</v>
      </c>
      <c r="Q113" s="436">
        <f t="shared" si="122"/>
        <v>0</v>
      </c>
      <c r="R113" s="438">
        <f t="shared" si="99"/>
        <v>0</v>
      </c>
      <c r="S113" s="119"/>
      <c r="T113" s="436"/>
      <c r="U113" s="71">
        <v>0</v>
      </c>
      <c r="V113" s="71">
        <v>609131</v>
      </c>
      <c r="W113" s="71">
        <v>5033587</v>
      </c>
      <c r="X113" s="436">
        <f t="shared" si="123"/>
        <v>609131</v>
      </c>
      <c r="Y113" s="436">
        <f t="shared" si="124"/>
        <v>5033587</v>
      </c>
      <c r="Z113" s="438">
        <f t="shared" si="101"/>
        <v>5033587</v>
      </c>
      <c r="AA113" s="119"/>
      <c r="AB113" s="436"/>
      <c r="AC113" s="71">
        <v>0</v>
      </c>
      <c r="AD113" s="71">
        <v>609131</v>
      </c>
      <c r="AE113" s="71">
        <v>0</v>
      </c>
      <c r="AF113" s="436">
        <f t="shared" si="125"/>
        <v>609131</v>
      </c>
      <c r="AG113" s="436">
        <f t="shared" si="126"/>
        <v>0</v>
      </c>
      <c r="AH113" s="438">
        <f t="shared" si="103"/>
        <v>5033587</v>
      </c>
      <c r="AI113" s="119"/>
      <c r="AJ113" s="436"/>
      <c r="AK113" s="71">
        <v>0</v>
      </c>
      <c r="AL113" s="71">
        <v>609131</v>
      </c>
      <c r="AM113" s="71">
        <v>0</v>
      </c>
      <c r="AN113" s="436">
        <f t="shared" si="127"/>
        <v>609131</v>
      </c>
      <c r="AO113" s="436">
        <f t="shared" si="128"/>
        <v>0</v>
      </c>
      <c r="AP113" s="67">
        <f t="shared" si="105"/>
        <v>5033587</v>
      </c>
      <c r="AQ113" s="119"/>
      <c r="AR113" s="436"/>
      <c r="AS113" s="71">
        <v>0</v>
      </c>
      <c r="AT113" s="71">
        <v>609131</v>
      </c>
      <c r="AU113" s="71">
        <v>19824</v>
      </c>
      <c r="AV113" s="436">
        <f t="shared" si="129"/>
        <v>609131</v>
      </c>
      <c r="AW113" s="436">
        <f t="shared" si="130"/>
        <v>19824</v>
      </c>
      <c r="AX113" s="438">
        <f t="shared" si="107"/>
        <v>5053411</v>
      </c>
      <c r="AY113" s="119"/>
      <c r="AZ113" s="436"/>
      <c r="BA113" s="71">
        <v>0</v>
      </c>
      <c r="BB113" s="71">
        <v>609131</v>
      </c>
      <c r="BC113" s="71">
        <v>0</v>
      </c>
      <c r="BD113" s="436">
        <f t="shared" si="131"/>
        <v>609131</v>
      </c>
      <c r="BE113" s="436">
        <f t="shared" si="132"/>
        <v>0</v>
      </c>
      <c r="BF113" s="438">
        <f t="shared" si="109"/>
        <v>5053411</v>
      </c>
      <c r="BG113" s="119"/>
      <c r="BH113" s="436"/>
      <c r="BI113" s="200">
        <v>0</v>
      </c>
      <c r="BJ113" s="71">
        <v>609131</v>
      </c>
      <c r="BK113" s="71">
        <v>0</v>
      </c>
      <c r="BL113" s="436">
        <f t="shared" si="133"/>
        <v>609131</v>
      </c>
      <c r="BM113" s="436">
        <f t="shared" si="134"/>
        <v>0</v>
      </c>
      <c r="BN113" s="438">
        <f t="shared" si="111"/>
        <v>5053411</v>
      </c>
      <c r="BO113" s="119"/>
      <c r="BP113" s="436"/>
      <c r="BQ113" s="436"/>
      <c r="BR113" s="71">
        <v>609131</v>
      </c>
      <c r="BS113" s="71"/>
      <c r="BT113" s="436">
        <f t="shared" si="135"/>
        <v>609131</v>
      </c>
      <c r="BU113" s="436">
        <f t="shared" si="136"/>
        <v>0</v>
      </c>
      <c r="BV113" s="438">
        <f t="shared" si="113"/>
        <v>5053411</v>
      </c>
      <c r="BW113" s="117"/>
      <c r="BX113" s="436"/>
      <c r="BY113" s="436">
        <v>5053411</v>
      </c>
      <c r="BZ113" s="71">
        <v>609131</v>
      </c>
      <c r="CA113" s="71"/>
      <c r="CB113" s="436">
        <f t="shared" si="137"/>
        <v>609131</v>
      </c>
      <c r="CC113" s="436">
        <f t="shared" si="138"/>
        <v>5053411</v>
      </c>
      <c r="CD113" s="438">
        <f t="shared" si="115"/>
        <v>10106822</v>
      </c>
      <c r="CE113" s="117"/>
      <c r="CF113" s="436"/>
      <c r="CG113" s="436"/>
      <c r="CH113" s="71">
        <v>609131</v>
      </c>
      <c r="CI113" s="71"/>
      <c r="CJ113" s="436">
        <f t="shared" si="139"/>
        <v>609131</v>
      </c>
      <c r="CK113" s="436">
        <f t="shared" si="140"/>
        <v>0</v>
      </c>
      <c r="CL113" s="117"/>
      <c r="CM113" s="436"/>
      <c r="CN113" s="436"/>
      <c r="CO113" s="71">
        <v>609131</v>
      </c>
      <c r="CP113" s="71"/>
      <c r="CQ113" s="436">
        <f t="shared" si="141"/>
        <v>609131</v>
      </c>
      <c r="CR113" s="436">
        <f t="shared" si="142"/>
        <v>0</v>
      </c>
      <c r="CS113" s="197"/>
      <c r="CT113" s="272">
        <f t="shared" si="143"/>
        <v>50000</v>
      </c>
      <c r="CU113" s="272">
        <f t="shared" si="144"/>
        <v>5053411</v>
      </c>
      <c r="CV113" s="272">
        <f t="shared" si="145"/>
        <v>7309572</v>
      </c>
      <c r="CW113" s="272">
        <f t="shared" si="146"/>
        <v>5053411</v>
      </c>
      <c r="CX113" s="272">
        <f t="shared" si="147"/>
        <v>7359572</v>
      </c>
      <c r="CY113" s="348">
        <f t="shared" si="148"/>
        <v>10106822</v>
      </c>
    </row>
    <row r="114" spans="1:103" x14ac:dyDescent="0.25">
      <c r="A114" s="358">
        <v>1400010300</v>
      </c>
      <c r="B114" s="353"/>
      <c r="C114" s="392"/>
      <c r="D114" s="392" t="s">
        <v>10</v>
      </c>
      <c r="E114" s="96">
        <v>0</v>
      </c>
      <c r="F114" s="96">
        <v>0</v>
      </c>
      <c r="G114" s="96">
        <v>41984</v>
      </c>
      <c r="H114" s="96"/>
      <c r="I114" s="200">
        <f t="shared" si="119"/>
        <v>41984</v>
      </c>
      <c r="J114" s="200">
        <f t="shared" si="120"/>
        <v>0</v>
      </c>
      <c r="K114" s="352"/>
      <c r="L114" s="71">
        <v>0</v>
      </c>
      <c r="M114" s="96">
        <v>0</v>
      </c>
      <c r="N114" s="71">
        <v>41984</v>
      </c>
      <c r="O114" s="71">
        <v>0</v>
      </c>
      <c r="P114" s="436">
        <f t="shared" si="121"/>
        <v>41984</v>
      </c>
      <c r="Q114" s="436">
        <f t="shared" si="122"/>
        <v>0</v>
      </c>
      <c r="R114" s="438">
        <f t="shared" si="99"/>
        <v>0</v>
      </c>
      <c r="S114" s="119"/>
      <c r="T114" s="436"/>
      <c r="U114" s="71">
        <v>0</v>
      </c>
      <c r="V114" s="71">
        <v>41984</v>
      </c>
      <c r="W114" s="71">
        <v>892407</v>
      </c>
      <c r="X114" s="436">
        <f t="shared" si="123"/>
        <v>41984</v>
      </c>
      <c r="Y114" s="436">
        <f t="shared" si="124"/>
        <v>892407</v>
      </c>
      <c r="Z114" s="438">
        <f t="shared" si="101"/>
        <v>892407</v>
      </c>
      <c r="AA114" s="119"/>
      <c r="AB114" s="436"/>
      <c r="AC114" s="71">
        <v>0</v>
      </c>
      <c r="AD114" s="71">
        <v>41984</v>
      </c>
      <c r="AE114" s="71">
        <v>0</v>
      </c>
      <c r="AF114" s="436">
        <f t="shared" si="125"/>
        <v>41984</v>
      </c>
      <c r="AG114" s="436">
        <f t="shared" si="126"/>
        <v>0</v>
      </c>
      <c r="AH114" s="438">
        <f t="shared" si="103"/>
        <v>892407</v>
      </c>
      <c r="AI114" s="119"/>
      <c r="AJ114" s="436"/>
      <c r="AK114" s="71">
        <v>0</v>
      </c>
      <c r="AL114" s="71">
        <v>41984</v>
      </c>
      <c r="AM114" s="71">
        <v>0</v>
      </c>
      <c r="AN114" s="436">
        <f t="shared" si="127"/>
        <v>41984</v>
      </c>
      <c r="AO114" s="436">
        <f t="shared" si="128"/>
        <v>0</v>
      </c>
      <c r="AP114" s="67">
        <f t="shared" si="105"/>
        <v>892407</v>
      </c>
      <c r="AQ114" s="119"/>
      <c r="AR114" s="436"/>
      <c r="AS114" s="71">
        <v>0</v>
      </c>
      <c r="AT114" s="71">
        <v>41984</v>
      </c>
      <c r="AU114" s="71">
        <v>519362</v>
      </c>
      <c r="AV114" s="436">
        <f t="shared" si="129"/>
        <v>41984</v>
      </c>
      <c r="AW114" s="436">
        <f t="shared" si="130"/>
        <v>519362</v>
      </c>
      <c r="AX114" s="438">
        <f t="shared" si="107"/>
        <v>1411769</v>
      </c>
      <c r="AY114" s="119"/>
      <c r="AZ114" s="436"/>
      <c r="BA114" s="71">
        <v>0</v>
      </c>
      <c r="BB114" s="71">
        <v>41984</v>
      </c>
      <c r="BC114" s="71">
        <v>0</v>
      </c>
      <c r="BD114" s="436">
        <f t="shared" si="131"/>
        <v>41984</v>
      </c>
      <c r="BE114" s="436">
        <f t="shared" si="132"/>
        <v>0</v>
      </c>
      <c r="BF114" s="438">
        <f t="shared" si="109"/>
        <v>1411769</v>
      </c>
      <c r="BG114" s="119"/>
      <c r="BH114" s="436"/>
      <c r="BI114" s="200">
        <v>0</v>
      </c>
      <c r="BJ114" s="71">
        <v>41984</v>
      </c>
      <c r="BK114" s="71">
        <v>0</v>
      </c>
      <c r="BL114" s="436">
        <f t="shared" si="133"/>
        <v>41984</v>
      </c>
      <c r="BM114" s="436">
        <f t="shared" si="134"/>
        <v>0</v>
      </c>
      <c r="BN114" s="438">
        <f t="shared" si="111"/>
        <v>1411769</v>
      </c>
      <c r="BO114" s="119"/>
      <c r="BP114" s="436"/>
      <c r="BQ114" s="436"/>
      <c r="BR114" s="71">
        <v>41984</v>
      </c>
      <c r="BS114" s="71"/>
      <c r="BT114" s="436">
        <f t="shared" si="135"/>
        <v>41984</v>
      </c>
      <c r="BU114" s="436">
        <f t="shared" si="136"/>
        <v>0</v>
      </c>
      <c r="BV114" s="438">
        <f t="shared" si="113"/>
        <v>1411769</v>
      </c>
      <c r="BW114" s="117"/>
      <c r="BX114" s="436"/>
      <c r="BY114" s="436">
        <v>1411769</v>
      </c>
      <c r="BZ114" s="71">
        <v>41984</v>
      </c>
      <c r="CA114" s="71"/>
      <c r="CB114" s="436">
        <f t="shared" si="137"/>
        <v>41984</v>
      </c>
      <c r="CC114" s="436">
        <f t="shared" si="138"/>
        <v>1411769</v>
      </c>
      <c r="CD114" s="438">
        <f t="shared" si="115"/>
        <v>2823538</v>
      </c>
      <c r="CE114" s="117"/>
      <c r="CF114" s="436"/>
      <c r="CG114" s="436"/>
      <c r="CH114" s="71">
        <v>41984</v>
      </c>
      <c r="CI114" s="71"/>
      <c r="CJ114" s="436">
        <f t="shared" si="139"/>
        <v>41984</v>
      </c>
      <c r="CK114" s="436">
        <f t="shared" si="140"/>
        <v>0</v>
      </c>
      <c r="CL114" s="117"/>
      <c r="CM114" s="436"/>
      <c r="CN114" s="436"/>
      <c r="CO114" s="71">
        <v>41984</v>
      </c>
      <c r="CP114" s="71"/>
      <c r="CQ114" s="436">
        <f t="shared" si="141"/>
        <v>41984</v>
      </c>
      <c r="CR114" s="436">
        <f t="shared" si="142"/>
        <v>0</v>
      </c>
      <c r="CS114" s="197"/>
      <c r="CT114" s="272">
        <f t="shared" si="143"/>
        <v>0</v>
      </c>
      <c r="CU114" s="272">
        <f t="shared" si="144"/>
        <v>1411769</v>
      </c>
      <c r="CV114" s="272">
        <f t="shared" si="145"/>
        <v>503808</v>
      </c>
      <c r="CW114" s="272">
        <f t="shared" si="146"/>
        <v>1411769</v>
      </c>
      <c r="CX114" s="272">
        <f t="shared" si="147"/>
        <v>503808</v>
      </c>
      <c r="CY114" s="348">
        <f t="shared" si="148"/>
        <v>2823538</v>
      </c>
    </row>
    <row r="115" spans="1:103" x14ac:dyDescent="0.25">
      <c r="A115" s="358">
        <v>1400010400</v>
      </c>
      <c r="B115" s="353"/>
      <c r="C115" s="392"/>
      <c r="D115" s="392" t="s">
        <v>267</v>
      </c>
      <c r="E115" s="96">
        <v>0</v>
      </c>
      <c r="F115" s="96">
        <v>0</v>
      </c>
      <c r="G115" s="96">
        <v>0</v>
      </c>
      <c r="H115" s="96"/>
      <c r="I115" s="200">
        <f t="shared" si="119"/>
        <v>0</v>
      </c>
      <c r="J115" s="200">
        <f t="shared" si="120"/>
        <v>0</v>
      </c>
      <c r="K115" s="352"/>
      <c r="L115" s="71">
        <v>0</v>
      </c>
      <c r="M115" s="96">
        <v>0</v>
      </c>
      <c r="N115" s="71">
        <v>0</v>
      </c>
      <c r="O115" s="71">
        <v>0</v>
      </c>
      <c r="P115" s="436">
        <f t="shared" si="121"/>
        <v>0</v>
      </c>
      <c r="Q115" s="436">
        <f t="shared" si="122"/>
        <v>0</v>
      </c>
      <c r="R115" s="438">
        <f t="shared" si="99"/>
        <v>0</v>
      </c>
      <c r="S115" s="119"/>
      <c r="T115" s="436"/>
      <c r="U115" s="71">
        <v>0</v>
      </c>
      <c r="V115" s="71">
        <v>0</v>
      </c>
      <c r="W115" s="71">
        <v>0</v>
      </c>
      <c r="X115" s="436">
        <f t="shared" si="123"/>
        <v>0</v>
      </c>
      <c r="Y115" s="436">
        <f t="shared" si="124"/>
        <v>0</v>
      </c>
      <c r="Z115" s="438">
        <f t="shared" si="101"/>
        <v>0</v>
      </c>
      <c r="AA115" s="119"/>
      <c r="AB115" s="436"/>
      <c r="AC115" s="71">
        <v>0</v>
      </c>
      <c r="AD115" s="71">
        <v>0</v>
      </c>
      <c r="AE115" s="71">
        <v>0</v>
      </c>
      <c r="AF115" s="436">
        <f t="shared" si="125"/>
        <v>0</v>
      </c>
      <c r="AG115" s="436">
        <f t="shared" si="126"/>
        <v>0</v>
      </c>
      <c r="AH115" s="438">
        <f t="shared" si="103"/>
        <v>0</v>
      </c>
      <c r="AI115" s="119"/>
      <c r="AJ115" s="436"/>
      <c r="AK115" s="71">
        <v>0</v>
      </c>
      <c r="AL115" s="71">
        <v>0</v>
      </c>
      <c r="AM115" s="71">
        <v>0</v>
      </c>
      <c r="AN115" s="436">
        <f t="shared" si="127"/>
        <v>0</v>
      </c>
      <c r="AO115" s="436">
        <f t="shared" si="128"/>
        <v>0</v>
      </c>
      <c r="AP115" s="67">
        <f t="shared" si="105"/>
        <v>0</v>
      </c>
      <c r="AQ115" s="119"/>
      <c r="AR115" s="436"/>
      <c r="AS115" s="71">
        <v>0</v>
      </c>
      <c r="AT115" s="71">
        <v>0</v>
      </c>
      <c r="AU115" s="71">
        <v>0</v>
      </c>
      <c r="AV115" s="436">
        <f t="shared" si="129"/>
        <v>0</v>
      </c>
      <c r="AW115" s="436">
        <f t="shared" si="130"/>
        <v>0</v>
      </c>
      <c r="AX115" s="438">
        <f t="shared" si="107"/>
        <v>0</v>
      </c>
      <c r="AY115" s="119"/>
      <c r="AZ115" s="436"/>
      <c r="BA115" s="71">
        <v>0</v>
      </c>
      <c r="BB115" s="71">
        <v>0</v>
      </c>
      <c r="BC115" s="71">
        <v>0</v>
      </c>
      <c r="BD115" s="436">
        <f t="shared" si="131"/>
        <v>0</v>
      </c>
      <c r="BE115" s="436">
        <f t="shared" si="132"/>
        <v>0</v>
      </c>
      <c r="BF115" s="438">
        <f t="shared" si="109"/>
        <v>0</v>
      </c>
      <c r="BG115" s="119"/>
      <c r="BH115" s="436"/>
      <c r="BI115" s="200">
        <v>0</v>
      </c>
      <c r="BJ115" s="71">
        <v>0</v>
      </c>
      <c r="BK115" s="71">
        <v>0</v>
      </c>
      <c r="BL115" s="436">
        <f t="shared" si="133"/>
        <v>0</v>
      </c>
      <c r="BM115" s="436">
        <f t="shared" si="134"/>
        <v>0</v>
      </c>
      <c r="BN115" s="438">
        <f t="shared" si="111"/>
        <v>0</v>
      </c>
      <c r="BO115" s="119"/>
      <c r="BP115" s="436"/>
      <c r="BQ115" s="436"/>
      <c r="BR115" s="71">
        <v>0</v>
      </c>
      <c r="BS115" s="71"/>
      <c r="BT115" s="436">
        <f t="shared" si="135"/>
        <v>0</v>
      </c>
      <c r="BU115" s="436">
        <f t="shared" si="136"/>
        <v>0</v>
      </c>
      <c r="BV115" s="438">
        <f t="shared" si="113"/>
        <v>0</v>
      </c>
      <c r="BW115" s="117"/>
      <c r="BX115" s="436"/>
      <c r="BY115" s="436"/>
      <c r="BZ115" s="71">
        <v>0</v>
      </c>
      <c r="CA115" s="71"/>
      <c r="CB115" s="436">
        <f t="shared" si="137"/>
        <v>0</v>
      </c>
      <c r="CC115" s="436">
        <f t="shared" si="138"/>
        <v>0</v>
      </c>
      <c r="CD115" s="438">
        <f t="shared" si="115"/>
        <v>0</v>
      </c>
      <c r="CE115" s="117"/>
      <c r="CF115" s="436"/>
      <c r="CG115" s="436"/>
      <c r="CH115" s="71">
        <v>0</v>
      </c>
      <c r="CI115" s="71"/>
      <c r="CJ115" s="436">
        <f t="shared" si="139"/>
        <v>0</v>
      </c>
      <c r="CK115" s="436">
        <f t="shared" si="140"/>
        <v>0</v>
      </c>
      <c r="CL115" s="117"/>
      <c r="CM115" s="436"/>
      <c r="CN115" s="436"/>
      <c r="CO115" s="71">
        <v>0</v>
      </c>
      <c r="CP115" s="71"/>
      <c r="CQ115" s="436">
        <f t="shared" si="141"/>
        <v>0</v>
      </c>
      <c r="CR115" s="436">
        <f t="shared" si="142"/>
        <v>0</v>
      </c>
      <c r="CS115" s="197"/>
      <c r="CT115" s="272">
        <f t="shared" si="143"/>
        <v>0</v>
      </c>
      <c r="CU115" s="272">
        <f t="shared" si="144"/>
        <v>0</v>
      </c>
      <c r="CV115" s="272">
        <f t="shared" si="145"/>
        <v>0</v>
      </c>
      <c r="CW115" s="272">
        <f t="shared" si="146"/>
        <v>0</v>
      </c>
      <c r="CX115" s="272">
        <f t="shared" si="147"/>
        <v>0</v>
      </c>
      <c r="CY115" s="348">
        <f t="shared" si="148"/>
        <v>0</v>
      </c>
    </row>
    <row r="116" spans="1:103" x14ac:dyDescent="0.25">
      <c r="A116" s="358">
        <v>1400010500</v>
      </c>
      <c r="B116" s="439"/>
      <c r="C116" s="392"/>
      <c r="D116" s="392" t="s">
        <v>266</v>
      </c>
      <c r="E116" s="96">
        <v>0</v>
      </c>
      <c r="F116" s="96">
        <v>0</v>
      </c>
      <c r="G116" s="96">
        <v>0</v>
      </c>
      <c r="H116" s="96"/>
      <c r="I116" s="200">
        <f t="shared" si="119"/>
        <v>0</v>
      </c>
      <c r="J116" s="200">
        <f t="shared" si="120"/>
        <v>0</v>
      </c>
      <c r="K116" s="352"/>
      <c r="L116" s="71">
        <v>0</v>
      </c>
      <c r="M116" s="96">
        <v>104229</v>
      </c>
      <c r="N116" s="71">
        <v>0</v>
      </c>
      <c r="O116" s="71">
        <v>0</v>
      </c>
      <c r="P116" s="436">
        <f t="shared" si="121"/>
        <v>0</v>
      </c>
      <c r="Q116" s="436">
        <f t="shared" si="122"/>
        <v>104229</v>
      </c>
      <c r="R116" s="438">
        <f t="shared" si="99"/>
        <v>104229</v>
      </c>
      <c r="S116" s="119"/>
      <c r="T116" s="436"/>
      <c r="U116" s="71">
        <v>35006</v>
      </c>
      <c r="V116" s="71">
        <v>0</v>
      </c>
      <c r="W116" s="71">
        <v>0</v>
      </c>
      <c r="X116" s="436">
        <f t="shared" si="123"/>
        <v>0</v>
      </c>
      <c r="Y116" s="436">
        <f t="shared" si="124"/>
        <v>35006</v>
      </c>
      <c r="Z116" s="438">
        <f t="shared" si="101"/>
        <v>139235</v>
      </c>
      <c r="AA116" s="119"/>
      <c r="AB116" s="436"/>
      <c r="AC116" s="71">
        <v>0</v>
      </c>
      <c r="AD116" s="71">
        <v>0</v>
      </c>
      <c r="AE116" s="71">
        <v>0</v>
      </c>
      <c r="AF116" s="436">
        <f t="shared" si="125"/>
        <v>0</v>
      </c>
      <c r="AG116" s="436">
        <f t="shared" si="126"/>
        <v>0</v>
      </c>
      <c r="AH116" s="438">
        <f t="shared" si="103"/>
        <v>139235</v>
      </c>
      <c r="AI116" s="119"/>
      <c r="AJ116" s="436"/>
      <c r="AK116" s="71">
        <v>0</v>
      </c>
      <c r="AL116" s="71">
        <v>0</v>
      </c>
      <c r="AM116" s="71">
        <v>0</v>
      </c>
      <c r="AN116" s="436">
        <f t="shared" si="127"/>
        <v>0</v>
      </c>
      <c r="AO116" s="436">
        <f t="shared" si="128"/>
        <v>0</v>
      </c>
      <c r="AP116" s="67">
        <f t="shared" si="105"/>
        <v>139235</v>
      </c>
      <c r="AQ116" s="119"/>
      <c r="AR116" s="436"/>
      <c r="AS116" s="71">
        <v>192843</v>
      </c>
      <c r="AT116" s="71">
        <v>0</v>
      </c>
      <c r="AU116" s="71">
        <v>0</v>
      </c>
      <c r="AV116" s="436">
        <f t="shared" si="129"/>
        <v>0</v>
      </c>
      <c r="AW116" s="436">
        <f t="shared" si="130"/>
        <v>192843</v>
      </c>
      <c r="AX116" s="438">
        <f t="shared" si="107"/>
        <v>332078</v>
      </c>
      <c r="AY116" s="119"/>
      <c r="AZ116" s="436"/>
      <c r="BA116" s="71">
        <v>0</v>
      </c>
      <c r="BB116" s="71">
        <v>0</v>
      </c>
      <c r="BC116" s="71">
        <v>0</v>
      </c>
      <c r="BD116" s="436">
        <f t="shared" si="131"/>
        <v>0</v>
      </c>
      <c r="BE116" s="436">
        <f t="shared" si="132"/>
        <v>0</v>
      </c>
      <c r="BF116" s="438">
        <f t="shared" si="109"/>
        <v>332078</v>
      </c>
      <c r="BG116" s="119"/>
      <c r="BH116" s="436"/>
      <c r="BI116" s="200">
        <v>23704</v>
      </c>
      <c r="BJ116" s="71">
        <v>0</v>
      </c>
      <c r="BK116" s="71">
        <v>0</v>
      </c>
      <c r="BL116" s="436">
        <f t="shared" si="133"/>
        <v>0</v>
      </c>
      <c r="BM116" s="436">
        <f t="shared" si="134"/>
        <v>23704</v>
      </c>
      <c r="BN116" s="438">
        <f t="shared" si="111"/>
        <v>355782</v>
      </c>
      <c r="BO116" s="119"/>
      <c r="BP116" s="436"/>
      <c r="BQ116" s="436"/>
      <c r="BR116" s="71">
        <v>0</v>
      </c>
      <c r="BS116" s="71"/>
      <c r="BT116" s="436">
        <f t="shared" si="135"/>
        <v>0</v>
      </c>
      <c r="BU116" s="436">
        <f t="shared" si="136"/>
        <v>0</v>
      </c>
      <c r="BV116" s="438">
        <f t="shared" si="113"/>
        <v>355782</v>
      </c>
      <c r="BW116" s="117"/>
      <c r="BX116" s="436"/>
      <c r="BY116" s="436"/>
      <c r="BZ116" s="71">
        <v>0</v>
      </c>
      <c r="CA116" s="71"/>
      <c r="CB116" s="436">
        <f t="shared" si="137"/>
        <v>0</v>
      </c>
      <c r="CC116" s="436">
        <f t="shared" si="138"/>
        <v>0</v>
      </c>
      <c r="CD116" s="438">
        <f t="shared" si="115"/>
        <v>355782</v>
      </c>
      <c r="CE116" s="117"/>
      <c r="CF116" s="436"/>
      <c r="CG116" s="436"/>
      <c r="CH116" s="71">
        <v>0</v>
      </c>
      <c r="CI116" s="71"/>
      <c r="CJ116" s="436">
        <f t="shared" si="139"/>
        <v>0</v>
      </c>
      <c r="CK116" s="436">
        <f t="shared" si="140"/>
        <v>0</v>
      </c>
      <c r="CL116" s="117"/>
      <c r="CM116" s="436"/>
      <c r="CN116" s="436"/>
      <c r="CO116" s="71">
        <v>0</v>
      </c>
      <c r="CP116" s="71"/>
      <c r="CQ116" s="436">
        <f t="shared" si="141"/>
        <v>0</v>
      </c>
      <c r="CR116" s="436">
        <f t="shared" si="142"/>
        <v>0</v>
      </c>
      <c r="CS116" s="197"/>
      <c r="CT116" s="272">
        <f t="shared" si="143"/>
        <v>0</v>
      </c>
      <c r="CU116" s="272">
        <f t="shared" si="144"/>
        <v>355782</v>
      </c>
      <c r="CV116" s="272">
        <f t="shared" si="145"/>
        <v>0</v>
      </c>
      <c r="CW116" s="272">
        <f t="shared" si="146"/>
        <v>0</v>
      </c>
      <c r="CX116" s="272">
        <f t="shared" si="147"/>
        <v>0</v>
      </c>
      <c r="CY116" s="348">
        <f t="shared" si="148"/>
        <v>355782</v>
      </c>
    </row>
    <row r="117" spans="1:103" ht="25.5" x14ac:dyDescent="0.25">
      <c r="A117" s="358">
        <v>1400010600</v>
      </c>
      <c r="B117" s="439"/>
      <c r="C117" s="392"/>
      <c r="D117" s="440" t="s">
        <v>7</v>
      </c>
      <c r="E117" s="96">
        <v>0</v>
      </c>
      <c r="F117" s="96">
        <v>0</v>
      </c>
      <c r="G117" s="96">
        <v>0</v>
      </c>
      <c r="H117" s="96"/>
      <c r="I117" s="200">
        <f t="shared" si="119"/>
        <v>0</v>
      </c>
      <c r="J117" s="200">
        <f t="shared" si="120"/>
        <v>0</v>
      </c>
      <c r="K117" s="352"/>
      <c r="L117" s="71">
        <v>0</v>
      </c>
      <c r="M117" s="96">
        <v>0</v>
      </c>
      <c r="N117" s="71">
        <v>0</v>
      </c>
      <c r="O117" s="71">
        <v>0</v>
      </c>
      <c r="P117" s="436">
        <f t="shared" si="121"/>
        <v>0</v>
      </c>
      <c r="Q117" s="436">
        <f t="shared" si="122"/>
        <v>0</v>
      </c>
      <c r="R117" s="438">
        <f t="shared" si="99"/>
        <v>0</v>
      </c>
      <c r="S117" s="119"/>
      <c r="T117" s="436"/>
      <c r="U117" s="71">
        <v>0</v>
      </c>
      <c r="V117" s="71">
        <v>0</v>
      </c>
      <c r="W117" s="71">
        <v>0</v>
      </c>
      <c r="X117" s="436">
        <f t="shared" si="123"/>
        <v>0</v>
      </c>
      <c r="Y117" s="436">
        <f t="shared" si="124"/>
        <v>0</v>
      </c>
      <c r="Z117" s="438">
        <f t="shared" si="101"/>
        <v>0</v>
      </c>
      <c r="AA117" s="119"/>
      <c r="AB117" s="436"/>
      <c r="AC117" s="71">
        <v>0</v>
      </c>
      <c r="AD117" s="71">
        <v>0</v>
      </c>
      <c r="AE117" s="71">
        <v>0</v>
      </c>
      <c r="AF117" s="436">
        <f t="shared" si="125"/>
        <v>0</v>
      </c>
      <c r="AG117" s="436">
        <f t="shared" si="126"/>
        <v>0</v>
      </c>
      <c r="AH117" s="438">
        <f t="shared" si="103"/>
        <v>0</v>
      </c>
      <c r="AI117" s="119"/>
      <c r="AJ117" s="436"/>
      <c r="AK117" s="71">
        <v>0</v>
      </c>
      <c r="AL117" s="71">
        <v>0</v>
      </c>
      <c r="AM117" s="71">
        <v>0</v>
      </c>
      <c r="AN117" s="436">
        <f t="shared" si="127"/>
        <v>0</v>
      </c>
      <c r="AO117" s="436">
        <f t="shared" si="128"/>
        <v>0</v>
      </c>
      <c r="AP117" s="67">
        <f t="shared" si="105"/>
        <v>0</v>
      </c>
      <c r="AQ117" s="119"/>
      <c r="AR117" s="436"/>
      <c r="AS117" s="71">
        <v>0</v>
      </c>
      <c r="AT117" s="71">
        <v>0</v>
      </c>
      <c r="AU117" s="71">
        <v>0</v>
      </c>
      <c r="AV117" s="436">
        <f t="shared" si="129"/>
        <v>0</v>
      </c>
      <c r="AW117" s="436">
        <f t="shared" si="130"/>
        <v>0</v>
      </c>
      <c r="AX117" s="438">
        <f t="shared" si="107"/>
        <v>0</v>
      </c>
      <c r="AY117" s="119"/>
      <c r="AZ117" s="436"/>
      <c r="BA117" s="71">
        <v>64600</v>
      </c>
      <c r="BB117" s="71">
        <v>0</v>
      </c>
      <c r="BC117" s="71">
        <v>0</v>
      </c>
      <c r="BD117" s="436">
        <f t="shared" si="131"/>
        <v>0</v>
      </c>
      <c r="BE117" s="436">
        <f t="shared" si="132"/>
        <v>64600</v>
      </c>
      <c r="BF117" s="438">
        <f t="shared" si="109"/>
        <v>64600</v>
      </c>
      <c r="BG117" s="119"/>
      <c r="BH117" s="436"/>
      <c r="BI117" s="200">
        <v>0</v>
      </c>
      <c r="BJ117" s="71">
        <v>0</v>
      </c>
      <c r="BK117" s="71">
        <v>0</v>
      </c>
      <c r="BL117" s="436">
        <f t="shared" si="133"/>
        <v>0</v>
      </c>
      <c r="BM117" s="436">
        <f t="shared" si="134"/>
        <v>0</v>
      </c>
      <c r="BN117" s="438">
        <f t="shared" si="111"/>
        <v>64600</v>
      </c>
      <c r="BO117" s="119"/>
      <c r="BP117" s="436"/>
      <c r="BQ117" s="436"/>
      <c r="BR117" s="71">
        <v>0</v>
      </c>
      <c r="BS117" s="71"/>
      <c r="BT117" s="436">
        <f t="shared" si="135"/>
        <v>0</v>
      </c>
      <c r="BU117" s="436">
        <f t="shared" si="136"/>
        <v>0</v>
      </c>
      <c r="BV117" s="438">
        <f t="shared" si="113"/>
        <v>64600</v>
      </c>
      <c r="BW117" s="117"/>
      <c r="BX117" s="436"/>
      <c r="BY117" s="436">
        <v>64600</v>
      </c>
      <c r="BZ117" s="71">
        <v>0</v>
      </c>
      <c r="CA117" s="71"/>
      <c r="CB117" s="436">
        <f t="shared" si="137"/>
        <v>0</v>
      </c>
      <c r="CC117" s="436">
        <f t="shared" si="138"/>
        <v>64600</v>
      </c>
      <c r="CD117" s="438">
        <f t="shared" si="115"/>
        <v>129200</v>
      </c>
      <c r="CE117" s="117"/>
      <c r="CF117" s="436"/>
      <c r="CG117" s="436"/>
      <c r="CH117" s="71">
        <v>0</v>
      </c>
      <c r="CI117" s="71"/>
      <c r="CJ117" s="436">
        <f t="shared" si="139"/>
        <v>0</v>
      </c>
      <c r="CK117" s="436">
        <f t="shared" si="140"/>
        <v>0</v>
      </c>
      <c r="CL117" s="117"/>
      <c r="CM117" s="436"/>
      <c r="CN117" s="436"/>
      <c r="CO117" s="71">
        <v>0</v>
      </c>
      <c r="CP117" s="71"/>
      <c r="CQ117" s="436">
        <f t="shared" si="141"/>
        <v>0</v>
      </c>
      <c r="CR117" s="436">
        <f t="shared" si="142"/>
        <v>0</v>
      </c>
      <c r="CS117" s="197"/>
      <c r="CT117" s="272">
        <f t="shared" si="143"/>
        <v>0</v>
      </c>
      <c r="CU117" s="272">
        <f t="shared" si="144"/>
        <v>129200</v>
      </c>
      <c r="CV117" s="272">
        <f t="shared" si="145"/>
        <v>0</v>
      </c>
      <c r="CW117" s="272">
        <f t="shared" si="146"/>
        <v>0</v>
      </c>
      <c r="CX117" s="272">
        <f t="shared" si="147"/>
        <v>0</v>
      </c>
      <c r="CY117" s="348">
        <f t="shared" si="148"/>
        <v>129200</v>
      </c>
    </row>
    <row r="118" spans="1:103" ht="25.5" x14ac:dyDescent="0.25">
      <c r="A118" s="358">
        <v>1400010700</v>
      </c>
      <c r="B118" s="439"/>
      <c r="C118" s="392"/>
      <c r="D118" s="440" t="s">
        <v>6</v>
      </c>
      <c r="E118" s="96">
        <v>0</v>
      </c>
      <c r="F118" s="96">
        <v>0</v>
      </c>
      <c r="G118" s="96">
        <v>32559</v>
      </c>
      <c r="H118" s="251">
        <v>47864.46</v>
      </c>
      <c r="I118" s="200">
        <f t="shared" si="119"/>
        <v>32559</v>
      </c>
      <c r="J118" s="200">
        <f t="shared" si="120"/>
        <v>47864.46</v>
      </c>
      <c r="K118" s="352"/>
      <c r="L118" s="71">
        <v>0</v>
      </c>
      <c r="M118" s="96">
        <v>0</v>
      </c>
      <c r="N118" s="71">
        <v>32559</v>
      </c>
      <c r="O118" s="71">
        <v>0</v>
      </c>
      <c r="P118" s="436">
        <f t="shared" si="121"/>
        <v>32559</v>
      </c>
      <c r="Q118" s="436">
        <f t="shared" si="122"/>
        <v>0</v>
      </c>
      <c r="R118" s="438">
        <f t="shared" si="99"/>
        <v>47864.46</v>
      </c>
      <c r="S118" s="119"/>
      <c r="T118" s="436"/>
      <c r="U118" s="71">
        <v>9725</v>
      </c>
      <c r="V118" s="71">
        <v>32559</v>
      </c>
      <c r="W118" s="71">
        <v>167910</v>
      </c>
      <c r="X118" s="436">
        <f t="shared" si="123"/>
        <v>32559</v>
      </c>
      <c r="Y118" s="436">
        <f t="shared" si="124"/>
        <v>177635</v>
      </c>
      <c r="Z118" s="438">
        <f t="shared" si="101"/>
        <v>225499.46</v>
      </c>
      <c r="AA118" s="119"/>
      <c r="AB118" s="436"/>
      <c r="AC118" s="71">
        <v>0</v>
      </c>
      <c r="AD118" s="71">
        <v>32559</v>
      </c>
      <c r="AE118" s="71">
        <v>0</v>
      </c>
      <c r="AF118" s="436">
        <f t="shared" si="125"/>
        <v>32559</v>
      </c>
      <c r="AG118" s="436">
        <f t="shared" si="126"/>
        <v>0</v>
      </c>
      <c r="AH118" s="438">
        <f t="shared" si="103"/>
        <v>225499.46</v>
      </c>
      <c r="AI118" s="119"/>
      <c r="AJ118" s="436"/>
      <c r="AK118" s="71">
        <v>0</v>
      </c>
      <c r="AL118" s="71">
        <v>32559</v>
      </c>
      <c r="AM118" s="71">
        <v>0</v>
      </c>
      <c r="AN118" s="436">
        <f t="shared" si="127"/>
        <v>32559</v>
      </c>
      <c r="AO118" s="436">
        <f t="shared" si="128"/>
        <v>0</v>
      </c>
      <c r="AP118" s="67">
        <f t="shared" si="105"/>
        <v>225499.46</v>
      </c>
      <c r="AQ118" s="119"/>
      <c r="AR118" s="436"/>
      <c r="AS118" s="71">
        <v>790</v>
      </c>
      <c r="AT118" s="71">
        <v>32559</v>
      </c>
      <c r="AU118" s="71">
        <v>0</v>
      </c>
      <c r="AV118" s="436">
        <f t="shared" si="129"/>
        <v>32559</v>
      </c>
      <c r="AW118" s="436">
        <f t="shared" si="130"/>
        <v>790</v>
      </c>
      <c r="AX118" s="438">
        <f t="shared" si="107"/>
        <v>226289.46</v>
      </c>
      <c r="AY118" s="119"/>
      <c r="AZ118" s="436"/>
      <c r="BA118" s="71">
        <v>0</v>
      </c>
      <c r="BB118" s="71">
        <v>32559</v>
      </c>
      <c r="BC118" s="71">
        <v>0</v>
      </c>
      <c r="BD118" s="436">
        <f t="shared" si="131"/>
        <v>32559</v>
      </c>
      <c r="BE118" s="436">
        <f t="shared" si="132"/>
        <v>0</v>
      </c>
      <c r="BF118" s="438">
        <f t="shared" si="109"/>
        <v>226289.46</v>
      </c>
      <c r="BG118" s="119"/>
      <c r="BH118" s="436"/>
      <c r="BI118" s="200">
        <v>0</v>
      </c>
      <c r="BJ118" s="71">
        <v>32559</v>
      </c>
      <c r="BK118" s="71">
        <v>0</v>
      </c>
      <c r="BL118" s="436">
        <f t="shared" si="133"/>
        <v>32559</v>
      </c>
      <c r="BM118" s="436">
        <f t="shared" si="134"/>
        <v>0</v>
      </c>
      <c r="BN118" s="438">
        <f t="shared" si="111"/>
        <v>226289.46</v>
      </c>
      <c r="BO118" s="119"/>
      <c r="BP118" s="436"/>
      <c r="BQ118" s="436"/>
      <c r="BR118" s="71">
        <v>32559</v>
      </c>
      <c r="BS118" s="71"/>
      <c r="BT118" s="436">
        <f t="shared" si="135"/>
        <v>32559</v>
      </c>
      <c r="BU118" s="436">
        <f t="shared" si="136"/>
        <v>0</v>
      </c>
      <c r="BV118" s="438">
        <f t="shared" si="113"/>
        <v>226289.46</v>
      </c>
      <c r="BW118" s="117"/>
      <c r="BX118" s="436"/>
      <c r="BY118" s="436">
        <v>278224</v>
      </c>
      <c r="BZ118" s="71">
        <v>32559</v>
      </c>
      <c r="CA118" s="71"/>
      <c r="CB118" s="436">
        <f t="shared" si="137"/>
        <v>32559</v>
      </c>
      <c r="CC118" s="436">
        <f t="shared" si="138"/>
        <v>278224</v>
      </c>
      <c r="CD118" s="438">
        <f t="shared" si="115"/>
        <v>504513.45999999996</v>
      </c>
      <c r="CE118" s="117"/>
      <c r="CF118" s="436"/>
      <c r="CG118" s="436"/>
      <c r="CH118" s="71">
        <v>32559</v>
      </c>
      <c r="CI118" s="71"/>
      <c r="CJ118" s="436">
        <f t="shared" si="139"/>
        <v>32559</v>
      </c>
      <c r="CK118" s="436">
        <f t="shared" si="140"/>
        <v>0</v>
      </c>
      <c r="CL118" s="117"/>
      <c r="CM118" s="436"/>
      <c r="CN118" s="436"/>
      <c r="CO118" s="71">
        <v>32559</v>
      </c>
      <c r="CP118" s="71"/>
      <c r="CQ118" s="436">
        <f t="shared" si="141"/>
        <v>32559</v>
      </c>
      <c r="CR118" s="436">
        <f t="shared" si="142"/>
        <v>0</v>
      </c>
      <c r="CS118" s="197"/>
      <c r="CT118" s="272">
        <f t="shared" si="143"/>
        <v>0</v>
      </c>
      <c r="CU118" s="272">
        <f t="shared" si="144"/>
        <v>288739</v>
      </c>
      <c r="CV118" s="272">
        <f t="shared" si="145"/>
        <v>390708</v>
      </c>
      <c r="CW118" s="272">
        <f t="shared" si="146"/>
        <v>215774.46</v>
      </c>
      <c r="CX118" s="272">
        <f t="shared" si="147"/>
        <v>390708</v>
      </c>
      <c r="CY118" s="348">
        <f t="shared" si="148"/>
        <v>504513.45999999996</v>
      </c>
    </row>
    <row r="119" spans="1:103" x14ac:dyDescent="0.25">
      <c r="A119" s="358">
        <v>1400010800</v>
      </c>
      <c r="B119" s="439"/>
      <c r="C119" s="392"/>
      <c r="D119" s="392" t="s">
        <v>5</v>
      </c>
      <c r="E119" s="96">
        <v>0</v>
      </c>
      <c r="F119" s="96">
        <v>0</v>
      </c>
      <c r="G119" s="96">
        <v>0</v>
      </c>
      <c r="H119" s="96"/>
      <c r="I119" s="200">
        <f t="shared" si="119"/>
        <v>0</v>
      </c>
      <c r="J119" s="200">
        <f t="shared" si="120"/>
        <v>0</v>
      </c>
      <c r="K119" s="352"/>
      <c r="L119" s="71">
        <v>0</v>
      </c>
      <c r="M119" s="96">
        <v>0</v>
      </c>
      <c r="N119" s="71">
        <v>0</v>
      </c>
      <c r="O119" s="71">
        <v>0</v>
      </c>
      <c r="P119" s="436">
        <f t="shared" si="121"/>
        <v>0</v>
      </c>
      <c r="Q119" s="436">
        <f t="shared" si="122"/>
        <v>0</v>
      </c>
      <c r="R119" s="438">
        <f t="shared" si="99"/>
        <v>0</v>
      </c>
      <c r="S119" s="119"/>
      <c r="T119" s="436"/>
      <c r="U119" s="71">
        <v>0</v>
      </c>
      <c r="V119" s="71">
        <v>0</v>
      </c>
      <c r="W119" s="71">
        <v>0</v>
      </c>
      <c r="X119" s="436">
        <f t="shared" si="123"/>
        <v>0</v>
      </c>
      <c r="Y119" s="436">
        <f t="shared" si="124"/>
        <v>0</v>
      </c>
      <c r="Z119" s="438">
        <f t="shared" si="101"/>
        <v>0</v>
      </c>
      <c r="AA119" s="119"/>
      <c r="AB119" s="436"/>
      <c r="AC119" s="71">
        <v>0</v>
      </c>
      <c r="AD119" s="71">
        <v>0</v>
      </c>
      <c r="AE119" s="71">
        <v>0</v>
      </c>
      <c r="AF119" s="436">
        <f t="shared" si="125"/>
        <v>0</v>
      </c>
      <c r="AG119" s="436">
        <f t="shared" si="126"/>
        <v>0</v>
      </c>
      <c r="AH119" s="438">
        <f t="shared" si="103"/>
        <v>0</v>
      </c>
      <c r="AI119" s="119"/>
      <c r="AJ119" s="436"/>
      <c r="AK119" s="71">
        <v>0</v>
      </c>
      <c r="AL119" s="71">
        <v>0</v>
      </c>
      <c r="AM119" s="71">
        <v>0</v>
      </c>
      <c r="AN119" s="436">
        <f t="shared" si="127"/>
        <v>0</v>
      </c>
      <c r="AO119" s="436">
        <f t="shared" si="128"/>
        <v>0</v>
      </c>
      <c r="AP119" s="67">
        <f t="shared" si="105"/>
        <v>0</v>
      </c>
      <c r="AQ119" s="119"/>
      <c r="AR119" s="436"/>
      <c r="AS119" s="71">
        <v>0</v>
      </c>
      <c r="AT119" s="71">
        <v>0</v>
      </c>
      <c r="AU119" s="71">
        <v>0</v>
      </c>
      <c r="AV119" s="436">
        <f t="shared" si="129"/>
        <v>0</v>
      </c>
      <c r="AW119" s="436">
        <f t="shared" si="130"/>
        <v>0</v>
      </c>
      <c r="AX119" s="438">
        <f t="shared" si="107"/>
        <v>0</v>
      </c>
      <c r="AY119" s="119"/>
      <c r="AZ119" s="436"/>
      <c r="BA119" s="71">
        <v>0</v>
      </c>
      <c r="BB119" s="71">
        <v>0</v>
      </c>
      <c r="BC119" s="71">
        <v>0</v>
      </c>
      <c r="BD119" s="436">
        <f t="shared" si="131"/>
        <v>0</v>
      </c>
      <c r="BE119" s="436">
        <f t="shared" si="132"/>
        <v>0</v>
      </c>
      <c r="BF119" s="438">
        <f t="shared" si="109"/>
        <v>0</v>
      </c>
      <c r="BG119" s="119"/>
      <c r="BH119" s="436"/>
      <c r="BI119" s="200">
        <v>0</v>
      </c>
      <c r="BJ119" s="71">
        <v>0</v>
      </c>
      <c r="BK119" s="71">
        <v>0</v>
      </c>
      <c r="BL119" s="436">
        <f t="shared" si="133"/>
        <v>0</v>
      </c>
      <c r="BM119" s="436">
        <f t="shared" si="134"/>
        <v>0</v>
      </c>
      <c r="BN119" s="438">
        <f t="shared" si="111"/>
        <v>0</v>
      </c>
      <c r="BO119" s="119"/>
      <c r="BP119" s="436"/>
      <c r="BQ119" s="436"/>
      <c r="BR119" s="71">
        <v>0</v>
      </c>
      <c r="BS119" s="71"/>
      <c r="BT119" s="436">
        <f t="shared" si="135"/>
        <v>0</v>
      </c>
      <c r="BU119" s="436">
        <f t="shared" si="136"/>
        <v>0</v>
      </c>
      <c r="BV119" s="438">
        <f t="shared" si="113"/>
        <v>0</v>
      </c>
      <c r="BW119" s="117"/>
      <c r="BX119" s="436"/>
      <c r="BY119" s="436"/>
      <c r="BZ119" s="71">
        <v>0</v>
      </c>
      <c r="CA119" s="71"/>
      <c r="CB119" s="436">
        <f t="shared" si="137"/>
        <v>0</v>
      </c>
      <c r="CC119" s="436">
        <f t="shared" si="138"/>
        <v>0</v>
      </c>
      <c r="CD119" s="438">
        <f t="shared" si="115"/>
        <v>0</v>
      </c>
      <c r="CE119" s="117"/>
      <c r="CF119" s="436"/>
      <c r="CG119" s="436"/>
      <c r="CH119" s="71">
        <v>0</v>
      </c>
      <c r="CI119" s="71"/>
      <c r="CJ119" s="436">
        <f t="shared" si="139"/>
        <v>0</v>
      </c>
      <c r="CK119" s="436">
        <f t="shared" si="140"/>
        <v>0</v>
      </c>
      <c r="CL119" s="117"/>
      <c r="CM119" s="436"/>
      <c r="CN119" s="436"/>
      <c r="CO119" s="71">
        <v>0</v>
      </c>
      <c r="CP119" s="71"/>
      <c r="CQ119" s="436">
        <f t="shared" si="141"/>
        <v>0</v>
      </c>
      <c r="CR119" s="436">
        <f t="shared" si="142"/>
        <v>0</v>
      </c>
      <c r="CS119" s="197"/>
      <c r="CT119" s="272">
        <f t="shared" si="143"/>
        <v>0</v>
      </c>
      <c r="CU119" s="272">
        <f t="shared" si="144"/>
        <v>0</v>
      </c>
      <c r="CV119" s="272">
        <f t="shared" si="145"/>
        <v>0</v>
      </c>
      <c r="CW119" s="272">
        <f t="shared" si="146"/>
        <v>0</v>
      </c>
      <c r="CX119" s="272">
        <f t="shared" si="147"/>
        <v>0</v>
      </c>
      <c r="CY119" s="348">
        <f t="shared" si="148"/>
        <v>0</v>
      </c>
    </row>
    <row r="120" spans="1:103" x14ac:dyDescent="0.25">
      <c r="A120" s="358">
        <v>1400019000</v>
      </c>
      <c r="B120" s="439"/>
      <c r="C120" s="392"/>
      <c r="D120" s="392" t="s">
        <v>265</v>
      </c>
      <c r="E120" s="356">
        <v>25000</v>
      </c>
      <c r="F120" s="356">
        <v>0</v>
      </c>
      <c r="G120" s="96">
        <v>0</v>
      </c>
      <c r="H120" s="96"/>
      <c r="I120" s="200">
        <f t="shared" si="119"/>
        <v>25000</v>
      </c>
      <c r="J120" s="200">
        <f t="shared" si="120"/>
        <v>0</v>
      </c>
      <c r="K120" s="352"/>
      <c r="L120" s="437">
        <v>25000</v>
      </c>
      <c r="M120" s="356">
        <v>0</v>
      </c>
      <c r="N120" s="71">
        <v>0</v>
      </c>
      <c r="O120" s="71">
        <v>0</v>
      </c>
      <c r="P120" s="436">
        <f t="shared" si="121"/>
        <v>25000</v>
      </c>
      <c r="Q120" s="436">
        <f t="shared" si="122"/>
        <v>0</v>
      </c>
      <c r="R120" s="438">
        <f t="shared" si="99"/>
        <v>0</v>
      </c>
      <c r="S120" s="119"/>
      <c r="T120" s="437">
        <v>25000</v>
      </c>
      <c r="U120" s="437">
        <v>63139</v>
      </c>
      <c r="V120" s="71">
        <v>0</v>
      </c>
      <c r="W120" s="71">
        <v>212920</v>
      </c>
      <c r="X120" s="436">
        <f t="shared" si="123"/>
        <v>25000</v>
      </c>
      <c r="Y120" s="436">
        <f t="shared" si="124"/>
        <v>276059</v>
      </c>
      <c r="Z120" s="438">
        <f t="shared" si="101"/>
        <v>276059</v>
      </c>
      <c r="AA120" s="119"/>
      <c r="AB120" s="437">
        <v>25000</v>
      </c>
      <c r="AC120" s="437">
        <v>0</v>
      </c>
      <c r="AD120" s="71">
        <v>0</v>
      </c>
      <c r="AE120" s="71">
        <v>0</v>
      </c>
      <c r="AF120" s="436">
        <f t="shared" si="125"/>
        <v>25000</v>
      </c>
      <c r="AG120" s="436">
        <f t="shared" si="126"/>
        <v>0</v>
      </c>
      <c r="AH120" s="438">
        <f t="shared" si="103"/>
        <v>276059</v>
      </c>
      <c r="AI120" s="119"/>
      <c r="AJ120" s="437">
        <v>25000</v>
      </c>
      <c r="AK120" s="437">
        <v>0</v>
      </c>
      <c r="AL120" s="71">
        <v>0</v>
      </c>
      <c r="AM120" s="71">
        <v>0</v>
      </c>
      <c r="AN120" s="436">
        <f t="shared" si="127"/>
        <v>25000</v>
      </c>
      <c r="AO120" s="436">
        <f t="shared" si="128"/>
        <v>0</v>
      </c>
      <c r="AP120" s="67">
        <f t="shared" si="105"/>
        <v>276059</v>
      </c>
      <c r="AQ120" s="119"/>
      <c r="AR120" s="437">
        <v>25000</v>
      </c>
      <c r="AS120" s="437">
        <v>199522</v>
      </c>
      <c r="AT120" s="71">
        <v>0</v>
      </c>
      <c r="AU120" s="71">
        <v>0</v>
      </c>
      <c r="AV120" s="436">
        <f t="shared" si="129"/>
        <v>25000</v>
      </c>
      <c r="AW120" s="436">
        <f t="shared" si="130"/>
        <v>199522</v>
      </c>
      <c r="AX120" s="438">
        <f t="shared" si="107"/>
        <v>475581</v>
      </c>
      <c r="AY120" s="119"/>
      <c r="AZ120" s="437">
        <v>25000</v>
      </c>
      <c r="BA120" s="437">
        <v>0</v>
      </c>
      <c r="BB120" s="71">
        <v>0</v>
      </c>
      <c r="BC120" s="71">
        <v>0</v>
      </c>
      <c r="BD120" s="436">
        <f t="shared" si="131"/>
        <v>25000</v>
      </c>
      <c r="BE120" s="436">
        <f t="shared" si="132"/>
        <v>0</v>
      </c>
      <c r="BF120" s="438">
        <f t="shared" si="109"/>
        <v>475581</v>
      </c>
      <c r="BG120" s="119"/>
      <c r="BH120" s="437">
        <v>25000</v>
      </c>
      <c r="BI120" s="356">
        <v>0</v>
      </c>
      <c r="BJ120" s="71">
        <v>0</v>
      </c>
      <c r="BK120" s="71">
        <v>0</v>
      </c>
      <c r="BL120" s="436">
        <f t="shared" si="133"/>
        <v>25000</v>
      </c>
      <c r="BM120" s="436">
        <f t="shared" si="134"/>
        <v>0</v>
      </c>
      <c r="BN120" s="438">
        <f t="shared" si="111"/>
        <v>475581</v>
      </c>
      <c r="BO120" s="119"/>
      <c r="BP120" s="437">
        <v>25000</v>
      </c>
      <c r="BQ120" s="437"/>
      <c r="BR120" s="71">
        <v>0</v>
      </c>
      <c r="BS120" s="71"/>
      <c r="BT120" s="436">
        <f t="shared" si="135"/>
        <v>25000</v>
      </c>
      <c r="BU120" s="436">
        <f t="shared" si="136"/>
        <v>0</v>
      </c>
      <c r="BV120" s="438">
        <f t="shared" si="113"/>
        <v>475581</v>
      </c>
      <c r="BW120" s="117"/>
      <c r="BX120" s="437">
        <v>25000</v>
      </c>
      <c r="BY120" s="437">
        <v>687309</v>
      </c>
      <c r="BZ120" s="71">
        <v>0</v>
      </c>
      <c r="CA120" s="71"/>
      <c r="CB120" s="436">
        <f t="shared" si="137"/>
        <v>25000</v>
      </c>
      <c r="CC120" s="436">
        <f t="shared" si="138"/>
        <v>687309</v>
      </c>
      <c r="CD120" s="438">
        <f t="shared" si="115"/>
        <v>1162890</v>
      </c>
      <c r="CE120" s="117"/>
      <c r="CF120" s="437">
        <v>25000</v>
      </c>
      <c r="CG120" s="437"/>
      <c r="CH120" s="71">
        <v>0</v>
      </c>
      <c r="CI120" s="71"/>
      <c r="CJ120" s="436">
        <f t="shared" si="139"/>
        <v>25000</v>
      </c>
      <c r="CK120" s="436">
        <f t="shared" si="140"/>
        <v>0</v>
      </c>
      <c r="CL120" s="117"/>
      <c r="CM120" s="437">
        <v>25000</v>
      </c>
      <c r="CN120" s="437"/>
      <c r="CO120" s="71">
        <v>0</v>
      </c>
      <c r="CP120" s="71"/>
      <c r="CQ120" s="436">
        <f t="shared" si="141"/>
        <v>25000</v>
      </c>
      <c r="CR120" s="436">
        <f t="shared" si="142"/>
        <v>0</v>
      </c>
      <c r="CS120" s="197"/>
      <c r="CT120" s="272">
        <f t="shared" si="143"/>
        <v>300000</v>
      </c>
      <c r="CU120" s="272">
        <f t="shared" si="144"/>
        <v>949970</v>
      </c>
      <c r="CV120" s="272">
        <f t="shared" si="145"/>
        <v>0</v>
      </c>
      <c r="CW120" s="272">
        <f t="shared" si="146"/>
        <v>212920</v>
      </c>
      <c r="CX120" s="272">
        <f t="shared" si="147"/>
        <v>300000</v>
      </c>
      <c r="CY120" s="348">
        <f t="shared" si="148"/>
        <v>1162890</v>
      </c>
    </row>
    <row r="121" spans="1:103" s="423" customFormat="1" x14ac:dyDescent="0.25">
      <c r="A121" s="406">
        <v>1900000000</v>
      </c>
      <c r="B121" s="405" t="s">
        <v>264</v>
      </c>
      <c r="C121" s="405"/>
      <c r="D121" s="405"/>
      <c r="E121" s="403">
        <f t="shared" ref="E121:J121" si="149">E109+E110</f>
        <v>3488692</v>
      </c>
      <c r="F121" s="403">
        <f t="shared" si="149"/>
        <v>3964566</v>
      </c>
      <c r="G121" s="403">
        <f t="shared" si="149"/>
        <v>5552846.0200000005</v>
      </c>
      <c r="H121" s="403">
        <f t="shared" si="149"/>
        <v>8195467.5599999996</v>
      </c>
      <c r="I121" s="403">
        <f t="shared" si="149"/>
        <v>9041538.0199999996</v>
      </c>
      <c r="J121" s="403">
        <f t="shared" si="149"/>
        <v>12160033.560000001</v>
      </c>
      <c r="K121" s="352"/>
      <c r="L121" s="435">
        <f t="shared" ref="L121:Q121" si="150">L109+L110</f>
        <v>12273712.280000001</v>
      </c>
      <c r="M121" s="403">
        <f t="shared" si="150"/>
        <v>12218687</v>
      </c>
      <c r="N121" s="435">
        <f t="shared" si="150"/>
        <v>4787172.71</v>
      </c>
      <c r="O121" s="435">
        <f t="shared" si="150"/>
        <v>6943696.1399999997</v>
      </c>
      <c r="P121" s="435">
        <f t="shared" si="150"/>
        <v>17060884.990000002</v>
      </c>
      <c r="Q121" s="435">
        <f t="shared" si="150"/>
        <v>19162383.140000001</v>
      </c>
      <c r="R121" s="282">
        <f t="shared" si="99"/>
        <v>31322416.700000003</v>
      </c>
      <c r="S121" s="119"/>
      <c r="T121" s="435">
        <f t="shared" ref="T121:Y121" si="151">T109+T110</f>
        <v>2757781</v>
      </c>
      <c r="U121" s="435">
        <f t="shared" si="151"/>
        <v>2897355</v>
      </c>
      <c r="V121" s="435">
        <f t="shared" si="151"/>
        <v>5504388.1300000008</v>
      </c>
      <c r="W121" s="435">
        <f t="shared" si="151"/>
        <v>13898350.140000001</v>
      </c>
      <c r="X121" s="435">
        <f t="shared" si="151"/>
        <v>8262169.1300000008</v>
      </c>
      <c r="Y121" s="435">
        <f t="shared" si="151"/>
        <v>16795705.140000001</v>
      </c>
      <c r="Z121" s="282">
        <f t="shared" si="101"/>
        <v>48118121.840000004</v>
      </c>
      <c r="AA121" s="119"/>
      <c r="AB121" s="435">
        <f t="shared" ref="AB121:AG121" si="152">AB109+AB110</f>
        <v>3197661.65</v>
      </c>
      <c r="AC121" s="435">
        <f t="shared" si="152"/>
        <v>2939398</v>
      </c>
      <c r="AD121" s="435">
        <f t="shared" si="152"/>
        <v>5557486.5600000005</v>
      </c>
      <c r="AE121" s="435">
        <f t="shared" si="152"/>
        <v>6608971.1400000006</v>
      </c>
      <c r="AF121" s="435">
        <f t="shared" si="152"/>
        <v>8755148.2100000009</v>
      </c>
      <c r="AG121" s="435">
        <f t="shared" si="152"/>
        <v>9548369.1400000006</v>
      </c>
      <c r="AH121" s="282">
        <f t="shared" si="103"/>
        <v>57666490.980000004</v>
      </c>
      <c r="AI121" s="119"/>
      <c r="AJ121" s="435">
        <f t="shared" ref="AJ121:AO121" si="153">AJ109+AJ110</f>
        <v>2797083.34</v>
      </c>
      <c r="AK121" s="435">
        <f t="shared" si="153"/>
        <v>3426405</v>
      </c>
      <c r="AL121" s="435">
        <f t="shared" si="153"/>
        <v>4868386.8599999994</v>
      </c>
      <c r="AM121" s="435">
        <f t="shared" si="153"/>
        <v>7327400.1399999997</v>
      </c>
      <c r="AN121" s="435">
        <f t="shared" si="153"/>
        <v>7665470.2000000002</v>
      </c>
      <c r="AO121" s="435">
        <f t="shared" si="153"/>
        <v>10753805.140000001</v>
      </c>
      <c r="AP121" s="282">
        <f t="shared" si="105"/>
        <v>68420296.120000005</v>
      </c>
      <c r="AQ121" s="119"/>
      <c r="AR121" s="435">
        <f t="shared" ref="AR121:AW121" si="154">AR109+AR110</f>
        <v>2788697.4</v>
      </c>
      <c r="AS121" s="435">
        <f t="shared" si="154"/>
        <v>3050744</v>
      </c>
      <c r="AT121" s="435">
        <f t="shared" si="154"/>
        <v>3814750.18</v>
      </c>
      <c r="AU121" s="435">
        <f t="shared" si="154"/>
        <v>6489887.1400000006</v>
      </c>
      <c r="AV121" s="435">
        <f t="shared" si="154"/>
        <v>6603447.5799999991</v>
      </c>
      <c r="AW121" s="435">
        <f t="shared" si="154"/>
        <v>9540631.1400000006</v>
      </c>
      <c r="AX121" s="282">
        <f t="shared" si="107"/>
        <v>77960927.260000005</v>
      </c>
      <c r="AY121" s="119"/>
      <c r="AZ121" s="435">
        <f t="shared" ref="AZ121:BE121" si="155">AZ109+AZ110</f>
        <v>2506473.14</v>
      </c>
      <c r="BA121" s="435">
        <f t="shared" si="155"/>
        <v>9513267</v>
      </c>
      <c r="BB121" s="435">
        <f t="shared" si="155"/>
        <v>3422512.88</v>
      </c>
      <c r="BC121" s="435">
        <f t="shared" si="155"/>
        <v>7094983.1399999997</v>
      </c>
      <c r="BD121" s="435">
        <f t="shared" si="155"/>
        <v>5928986.0199999996</v>
      </c>
      <c r="BE121" s="435">
        <f t="shared" si="155"/>
        <v>16608250.140000001</v>
      </c>
      <c r="BF121" s="282">
        <f t="shared" si="109"/>
        <v>94569177.400000006</v>
      </c>
      <c r="BG121" s="119"/>
      <c r="BH121" s="435">
        <f t="shared" ref="BH121:BM121" si="156">BH109+BH110</f>
        <v>11798201.6</v>
      </c>
      <c r="BI121" s="403">
        <f t="shared" si="156"/>
        <v>2499646.12</v>
      </c>
      <c r="BJ121" s="435">
        <f t="shared" si="156"/>
        <v>3047450.2800000003</v>
      </c>
      <c r="BK121" s="435">
        <f t="shared" si="156"/>
        <v>6919546.1400000006</v>
      </c>
      <c r="BL121" s="435">
        <f t="shared" si="156"/>
        <v>14845651.879999999</v>
      </c>
      <c r="BM121" s="435">
        <f t="shared" si="156"/>
        <v>9419192.2599999998</v>
      </c>
      <c r="BN121" s="282">
        <f t="shared" si="111"/>
        <v>103988369.66000001</v>
      </c>
      <c r="BO121" s="119"/>
      <c r="BP121" s="435">
        <f t="shared" ref="BP121:BU121" si="157">BP109+BP110</f>
        <v>3311947.36</v>
      </c>
      <c r="BQ121" s="435">
        <f t="shared" si="157"/>
        <v>2322961.84</v>
      </c>
      <c r="BR121" s="435">
        <f t="shared" si="157"/>
        <v>4236249.13</v>
      </c>
      <c r="BS121" s="435">
        <f t="shared" si="157"/>
        <v>0</v>
      </c>
      <c r="BT121" s="435">
        <f t="shared" si="157"/>
        <v>7548196.4899999993</v>
      </c>
      <c r="BU121" s="435">
        <f t="shared" si="157"/>
        <v>9396015.2249999996</v>
      </c>
      <c r="BV121" s="282">
        <f t="shared" si="113"/>
        <v>113384384.88500001</v>
      </c>
      <c r="BW121" s="117"/>
      <c r="BX121" s="435">
        <f t="shared" ref="BX121:CC121" si="158">BX109+BX110</f>
        <v>3418817.14</v>
      </c>
      <c r="BY121" s="435">
        <f t="shared" si="158"/>
        <v>10699283</v>
      </c>
      <c r="BZ121" s="435">
        <f t="shared" si="158"/>
        <v>7746405.4900000002</v>
      </c>
      <c r="CA121" s="435">
        <f t="shared" si="158"/>
        <v>5543526.5821874999</v>
      </c>
      <c r="CB121" s="435">
        <f t="shared" si="158"/>
        <v>11165222.630000001</v>
      </c>
      <c r="CC121" s="435">
        <f t="shared" si="158"/>
        <v>16242809.5821875</v>
      </c>
      <c r="CD121" s="282">
        <f t="shared" si="115"/>
        <v>129627194.46718751</v>
      </c>
      <c r="CE121" s="117"/>
      <c r="CF121" s="435">
        <f t="shared" ref="CF121:CK121" si="159">CF109+CF110</f>
        <v>2960078.73</v>
      </c>
      <c r="CG121" s="435">
        <f t="shared" si="159"/>
        <v>0</v>
      </c>
      <c r="CH121" s="435">
        <f t="shared" si="159"/>
        <v>7031430.5700000003</v>
      </c>
      <c r="CI121" s="435">
        <f t="shared" si="159"/>
        <v>0</v>
      </c>
      <c r="CJ121" s="435">
        <f t="shared" si="159"/>
        <v>9991509.3000000007</v>
      </c>
      <c r="CK121" s="435">
        <f t="shared" si="159"/>
        <v>0</v>
      </c>
      <c r="CL121" s="117"/>
      <c r="CM121" s="435">
        <f t="shared" ref="CM121:CR121" si="160">CM109+CM110</f>
        <v>3842111.36</v>
      </c>
      <c r="CN121" s="435">
        <f t="shared" si="160"/>
        <v>0</v>
      </c>
      <c r="CO121" s="435">
        <f t="shared" si="160"/>
        <v>8213547.1799999997</v>
      </c>
      <c r="CP121" s="435">
        <f t="shared" si="160"/>
        <v>0</v>
      </c>
      <c r="CQ121" s="435">
        <f t="shared" si="160"/>
        <v>12055658.539999999</v>
      </c>
      <c r="CR121" s="435">
        <f t="shared" si="160"/>
        <v>0</v>
      </c>
      <c r="CS121" s="197"/>
      <c r="CT121" s="280">
        <f t="shared" si="143"/>
        <v>55141256.999999993</v>
      </c>
      <c r="CU121" s="280">
        <f t="shared" si="144"/>
        <v>53532312.959999993</v>
      </c>
      <c r="CV121" s="280">
        <f t="shared" si="145"/>
        <v>63782625.990000002</v>
      </c>
      <c r="CW121" s="280">
        <f t="shared" si="146"/>
        <v>69021828.12218751</v>
      </c>
      <c r="CX121" s="280">
        <f t="shared" si="147"/>
        <v>118923882.98999998</v>
      </c>
      <c r="CY121" s="280">
        <f>J121+Q121+Y121+AG121+AO121+AW121+BE121+BM121+BU121+CC121+CK121+CR121</f>
        <v>129627194.46718751</v>
      </c>
    </row>
    <row r="122" spans="1:103" s="423" customFormat="1" ht="21" customHeight="1" x14ac:dyDescent="0.25">
      <c r="A122" s="434"/>
      <c r="B122" s="433"/>
      <c r="C122" s="433"/>
      <c r="D122" s="433"/>
      <c r="E122" s="432"/>
      <c r="F122" s="429"/>
      <c r="G122" s="429"/>
      <c r="H122" s="431"/>
      <c r="I122" s="429"/>
      <c r="J122" s="430"/>
      <c r="K122" s="352"/>
      <c r="L122" s="427"/>
      <c r="M122" s="429"/>
      <c r="N122" s="425"/>
      <c r="O122" s="425"/>
      <c r="P122" s="425"/>
      <c r="Q122" s="426"/>
      <c r="R122" s="428"/>
      <c r="S122" s="119"/>
      <c r="T122" s="427"/>
      <c r="U122" s="424"/>
      <c r="V122" s="425"/>
      <c r="W122" s="425"/>
      <c r="X122" s="425"/>
      <c r="Y122" s="425"/>
      <c r="Z122" s="428"/>
      <c r="AA122" s="119"/>
      <c r="AB122" s="427"/>
      <c r="AC122" s="425"/>
      <c r="AD122" s="425"/>
      <c r="AE122" s="425"/>
      <c r="AF122" s="425"/>
      <c r="AG122" s="426"/>
      <c r="AH122" s="428"/>
      <c r="AI122" s="119"/>
      <c r="AJ122" s="427"/>
      <c r="AK122" s="425"/>
      <c r="AL122" s="425"/>
      <c r="AM122" s="425"/>
      <c r="AN122" s="425"/>
      <c r="AO122" s="426"/>
      <c r="AP122" s="428"/>
      <c r="AQ122" s="119"/>
      <c r="AR122" s="427"/>
      <c r="AS122" s="425"/>
      <c r="AT122" s="425"/>
      <c r="AU122" s="425"/>
      <c r="AV122" s="425"/>
      <c r="AW122" s="426"/>
      <c r="AX122" s="428"/>
      <c r="AY122" s="119"/>
      <c r="AZ122" s="427"/>
      <c r="BA122" s="425"/>
      <c r="BB122" s="425"/>
      <c r="BC122" s="425"/>
      <c r="BD122" s="425"/>
      <c r="BE122" s="426"/>
      <c r="BF122" s="428"/>
      <c r="BG122" s="119"/>
      <c r="BH122" s="427"/>
      <c r="BI122" s="429"/>
      <c r="BJ122" s="425"/>
      <c r="BK122" s="425"/>
      <c r="BL122" s="425"/>
      <c r="BM122" s="426"/>
      <c r="BN122" s="428"/>
      <c r="BO122" s="119"/>
      <c r="BP122" s="427"/>
      <c r="BQ122" s="425"/>
      <c r="BR122" s="425"/>
      <c r="BS122" s="425"/>
      <c r="BT122" s="425"/>
      <c r="BU122" s="426"/>
      <c r="BV122" s="428"/>
      <c r="BW122" s="117"/>
      <c r="BX122" s="427"/>
      <c r="BY122" s="425"/>
      <c r="BZ122" s="425"/>
      <c r="CA122" s="425"/>
      <c r="CB122" s="425"/>
      <c r="CC122" s="426"/>
      <c r="CD122" s="428"/>
      <c r="CE122" s="117"/>
      <c r="CF122" s="427"/>
      <c r="CG122" s="425"/>
      <c r="CH122" s="425"/>
      <c r="CI122" s="425"/>
      <c r="CJ122" s="424"/>
      <c r="CK122" s="426"/>
      <c r="CL122" s="117"/>
      <c r="CM122" s="425"/>
      <c r="CN122" s="425"/>
      <c r="CO122" s="425"/>
      <c r="CP122" s="425"/>
      <c r="CQ122" s="425"/>
      <c r="CR122" s="424"/>
      <c r="CS122" s="197"/>
      <c r="CT122" s="425"/>
      <c r="CU122" s="425"/>
      <c r="CV122" s="425"/>
      <c r="CW122" s="425"/>
      <c r="CX122" s="425"/>
      <c r="CY122" s="424"/>
    </row>
    <row r="123" spans="1:103" ht="15" customHeight="1" x14ac:dyDescent="0.25">
      <c r="A123" s="422" t="s">
        <v>263</v>
      </c>
      <c r="B123" s="421" t="s">
        <v>194</v>
      </c>
      <c r="C123" s="420"/>
      <c r="D123" s="419"/>
      <c r="E123" s="418" t="s">
        <v>193</v>
      </c>
      <c r="F123" s="416"/>
      <c r="G123" s="416"/>
      <c r="H123" s="417"/>
      <c r="I123" s="416"/>
      <c r="J123" s="415"/>
      <c r="K123" s="352"/>
      <c r="L123" s="412" t="s">
        <v>192</v>
      </c>
      <c r="M123" s="411"/>
      <c r="N123" s="411"/>
      <c r="O123" s="411"/>
      <c r="P123" s="411"/>
      <c r="Q123" s="410"/>
      <c r="R123" s="322"/>
      <c r="S123" s="119"/>
      <c r="T123" s="412" t="s">
        <v>191</v>
      </c>
      <c r="U123" s="414"/>
      <c r="V123" s="411"/>
      <c r="W123" s="411"/>
      <c r="X123" s="411"/>
      <c r="Y123" s="411"/>
      <c r="Z123" s="322"/>
      <c r="AA123" s="119"/>
      <c r="AB123" s="412" t="s">
        <v>190</v>
      </c>
      <c r="AC123" s="411"/>
      <c r="AD123" s="411"/>
      <c r="AE123" s="411"/>
      <c r="AF123" s="411"/>
      <c r="AG123" s="410"/>
      <c r="AH123" s="322"/>
      <c r="AI123" s="119"/>
      <c r="AJ123" s="412" t="s">
        <v>189</v>
      </c>
      <c r="AK123" s="411"/>
      <c r="AL123" s="411"/>
      <c r="AM123" s="411"/>
      <c r="AN123" s="411"/>
      <c r="AO123" s="410"/>
      <c r="AP123" s="413"/>
      <c r="AQ123" s="119"/>
      <c r="AR123" s="412" t="s">
        <v>188</v>
      </c>
      <c r="AS123" s="411"/>
      <c r="AT123" s="411"/>
      <c r="AU123" s="411"/>
      <c r="AV123" s="411"/>
      <c r="AW123" s="410"/>
      <c r="AX123" s="413"/>
      <c r="AY123" s="119"/>
      <c r="AZ123" s="412" t="s">
        <v>187</v>
      </c>
      <c r="BA123" s="411"/>
      <c r="BB123" s="411"/>
      <c r="BC123" s="411"/>
      <c r="BD123" s="411"/>
      <c r="BE123" s="410"/>
      <c r="BF123" s="322"/>
      <c r="BG123" s="119"/>
      <c r="BH123" s="412" t="s">
        <v>186</v>
      </c>
      <c r="BI123" s="411"/>
      <c r="BJ123" s="411"/>
      <c r="BK123" s="411"/>
      <c r="BL123" s="411"/>
      <c r="BM123" s="410"/>
      <c r="BN123" s="413"/>
      <c r="BO123" s="119"/>
      <c r="BP123" s="412" t="s">
        <v>185</v>
      </c>
      <c r="BQ123" s="411"/>
      <c r="BR123" s="411"/>
      <c r="BS123" s="411"/>
      <c r="BT123" s="411"/>
      <c r="BU123" s="410"/>
      <c r="BV123" s="322"/>
      <c r="BW123" s="117"/>
      <c r="BX123" s="624" t="s">
        <v>184</v>
      </c>
      <c r="BY123" s="625"/>
      <c r="BZ123" s="625"/>
      <c r="CA123" s="625"/>
      <c r="CB123" s="625"/>
      <c r="CC123" s="625"/>
      <c r="CD123" s="626"/>
      <c r="CE123" s="117"/>
      <c r="CF123" s="606" t="s">
        <v>183</v>
      </c>
      <c r="CG123" s="607"/>
      <c r="CH123" s="607"/>
      <c r="CI123" s="607"/>
      <c r="CJ123" s="607"/>
      <c r="CK123" s="627"/>
      <c r="CL123" s="117"/>
      <c r="CM123" s="316" t="s">
        <v>182</v>
      </c>
      <c r="CN123" s="315"/>
      <c r="CO123" s="315"/>
      <c r="CP123" s="315"/>
      <c r="CQ123" s="315"/>
      <c r="CR123" s="315"/>
      <c r="CT123" s="316" t="s">
        <v>181</v>
      </c>
      <c r="CU123" s="315"/>
      <c r="CV123" s="315"/>
      <c r="CW123" s="315"/>
      <c r="CX123" s="315"/>
      <c r="CY123" s="315"/>
    </row>
    <row r="124" spans="1:103" s="407" customFormat="1" ht="15" customHeight="1" x14ac:dyDescent="0.25">
      <c r="A124" s="409"/>
      <c r="B124" s="408"/>
      <c r="C124" s="408"/>
      <c r="D124" s="408"/>
      <c r="E124" s="311" t="s">
        <v>178</v>
      </c>
      <c r="F124" s="310"/>
      <c r="G124" s="309" t="s">
        <v>177</v>
      </c>
      <c r="H124" s="308"/>
      <c r="I124" s="309" t="s">
        <v>180</v>
      </c>
      <c r="J124" s="308"/>
      <c r="K124" s="352"/>
      <c r="L124" s="301" t="s">
        <v>178</v>
      </c>
      <c r="M124" s="300"/>
      <c r="N124" s="299" t="s">
        <v>177</v>
      </c>
      <c r="O124" s="298"/>
      <c r="P124" s="299" t="s">
        <v>180</v>
      </c>
      <c r="Q124" s="298"/>
      <c r="R124" s="297" t="s">
        <v>179</v>
      </c>
      <c r="S124" s="119"/>
      <c r="T124" s="292" t="s">
        <v>178</v>
      </c>
      <c r="U124" s="304"/>
      <c r="V124" s="303" t="s">
        <v>177</v>
      </c>
      <c r="W124" s="302"/>
      <c r="X124" s="303" t="s">
        <v>180</v>
      </c>
      <c r="Y124" s="306"/>
      <c r="Z124" s="305" t="s">
        <v>179</v>
      </c>
      <c r="AA124" s="119"/>
      <c r="AB124" s="301" t="s">
        <v>178</v>
      </c>
      <c r="AC124" s="300"/>
      <c r="AD124" s="299" t="s">
        <v>177</v>
      </c>
      <c r="AE124" s="298"/>
      <c r="AF124" s="299" t="s">
        <v>180</v>
      </c>
      <c r="AG124" s="298"/>
      <c r="AH124" s="297" t="s">
        <v>179</v>
      </c>
      <c r="AI124" s="119"/>
      <c r="AJ124" s="292" t="s">
        <v>178</v>
      </c>
      <c r="AK124" s="304"/>
      <c r="AL124" s="303" t="s">
        <v>177</v>
      </c>
      <c r="AM124" s="302"/>
      <c r="AN124" s="303" t="s">
        <v>180</v>
      </c>
      <c r="AO124" s="302"/>
      <c r="AP124" s="305" t="s">
        <v>179</v>
      </c>
      <c r="AQ124" s="119"/>
      <c r="AR124" s="301" t="s">
        <v>178</v>
      </c>
      <c r="AS124" s="300"/>
      <c r="AT124" s="299" t="s">
        <v>177</v>
      </c>
      <c r="AU124" s="298"/>
      <c r="AV124" s="299" t="s">
        <v>180</v>
      </c>
      <c r="AW124" s="298"/>
      <c r="AX124" s="297" t="s">
        <v>179</v>
      </c>
      <c r="AY124" s="119"/>
      <c r="AZ124" s="292" t="s">
        <v>178</v>
      </c>
      <c r="BA124" s="304"/>
      <c r="BB124" s="303" t="s">
        <v>177</v>
      </c>
      <c r="BC124" s="302"/>
      <c r="BD124" s="303" t="s">
        <v>180</v>
      </c>
      <c r="BE124" s="302"/>
      <c r="BF124" s="305" t="s">
        <v>179</v>
      </c>
      <c r="BG124" s="119"/>
      <c r="BH124" s="301" t="s">
        <v>178</v>
      </c>
      <c r="BI124" s="300"/>
      <c r="BJ124" s="299" t="s">
        <v>177</v>
      </c>
      <c r="BK124" s="298"/>
      <c r="BL124" s="299" t="s">
        <v>180</v>
      </c>
      <c r="BM124" s="298"/>
      <c r="BN124" s="297" t="s">
        <v>179</v>
      </c>
      <c r="BO124" s="119"/>
      <c r="BP124" s="292" t="s">
        <v>178</v>
      </c>
      <c r="BQ124" s="304"/>
      <c r="BR124" s="303" t="s">
        <v>177</v>
      </c>
      <c r="BS124" s="302"/>
      <c r="BT124" s="303" t="s">
        <v>180</v>
      </c>
      <c r="BU124" s="302"/>
      <c r="BV124" s="305" t="s">
        <v>179</v>
      </c>
      <c r="BW124" s="117"/>
      <c r="BX124" s="608" t="s">
        <v>178</v>
      </c>
      <c r="BY124" s="609"/>
      <c r="BZ124" s="610" t="s">
        <v>177</v>
      </c>
      <c r="CA124" s="611"/>
      <c r="CB124" s="610" t="s">
        <v>180</v>
      </c>
      <c r="CC124" s="611"/>
      <c r="CD124" s="305" t="s">
        <v>179</v>
      </c>
      <c r="CE124" s="117"/>
      <c r="CF124" s="618" t="s">
        <v>178</v>
      </c>
      <c r="CG124" s="619"/>
      <c r="CH124" s="622" t="s">
        <v>177</v>
      </c>
      <c r="CI124" s="623"/>
      <c r="CJ124" s="622" t="s">
        <v>180</v>
      </c>
      <c r="CK124" s="623"/>
      <c r="CL124" s="117"/>
      <c r="CM124" s="301" t="s">
        <v>178</v>
      </c>
      <c r="CN124" s="300"/>
      <c r="CO124" s="299" t="s">
        <v>177</v>
      </c>
      <c r="CP124" s="298"/>
      <c r="CQ124" s="297" t="s">
        <v>180</v>
      </c>
      <c r="CR124" s="297"/>
      <c r="CT124" s="301" t="s">
        <v>178</v>
      </c>
      <c r="CU124" s="300"/>
      <c r="CV124" s="299" t="s">
        <v>177</v>
      </c>
      <c r="CW124" s="298"/>
      <c r="CX124" s="297" t="s">
        <v>180</v>
      </c>
      <c r="CY124" s="297"/>
    </row>
    <row r="125" spans="1:103" s="407" customFormat="1" ht="15" customHeight="1" x14ac:dyDescent="0.25">
      <c r="A125" s="409"/>
      <c r="B125" s="408"/>
      <c r="C125" s="408"/>
      <c r="D125" s="408"/>
      <c r="E125" s="294" t="s">
        <v>175</v>
      </c>
      <c r="F125" s="294" t="s">
        <v>174</v>
      </c>
      <c r="G125" s="294" t="s">
        <v>175</v>
      </c>
      <c r="H125" s="294" t="s">
        <v>174</v>
      </c>
      <c r="I125" s="294" t="s">
        <v>175</v>
      </c>
      <c r="J125" s="294" t="s">
        <v>174</v>
      </c>
      <c r="K125" s="352"/>
      <c r="L125" s="289" t="s">
        <v>175</v>
      </c>
      <c r="M125" s="293" t="s">
        <v>174</v>
      </c>
      <c r="N125" s="289" t="s">
        <v>175</v>
      </c>
      <c r="O125" s="289" t="s">
        <v>174</v>
      </c>
      <c r="P125" s="289" t="s">
        <v>175</v>
      </c>
      <c r="Q125" s="289" t="s">
        <v>174</v>
      </c>
      <c r="R125" s="289" t="s">
        <v>174</v>
      </c>
      <c r="S125" s="119"/>
      <c r="T125" s="290" t="s">
        <v>175</v>
      </c>
      <c r="U125" s="290" t="s">
        <v>174</v>
      </c>
      <c r="V125" s="290" t="s">
        <v>175</v>
      </c>
      <c r="W125" s="290" t="s">
        <v>174</v>
      </c>
      <c r="X125" s="290" t="s">
        <v>175</v>
      </c>
      <c r="Y125" s="291" t="s">
        <v>174</v>
      </c>
      <c r="Z125" s="290" t="s">
        <v>174</v>
      </c>
      <c r="AA125" s="119"/>
      <c r="AB125" s="289" t="s">
        <v>175</v>
      </c>
      <c r="AC125" s="293" t="s">
        <v>174</v>
      </c>
      <c r="AD125" s="289" t="s">
        <v>175</v>
      </c>
      <c r="AE125" s="289" t="s">
        <v>174</v>
      </c>
      <c r="AF125" s="289" t="s">
        <v>175</v>
      </c>
      <c r="AG125" s="289" t="s">
        <v>174</v>
      </c>
      <c r="AH125" s="289" t="s">
        <v>174</v>
      </c>
      <c r="AI125" s="119"/>
      <c r="AJ125" s="290" t="s">
        <v>175</v>
      </c>
      <c r="AK125" s="290" t="s">
        <v>174</v>
      </c>
      <c r="AL125" s="290" t="s">
        <v>175</v>
      </c>
      <c r="AM125" s="290" t="s">
        <v>174</v>
      </c>
      <c r="AN125" s="290" t="s">
        <v>175</v>
      </c>
      <c r="AO125" s="290" t="s">
        <v>174</v>
      </c>
      <c r="AP125" s="290" t="s">
        <v>174</v>
      </c>
      <c r="AQ125" s="119"/>
      <c r="AR125" s="289" t="s">
        <v>175</v>
      </c>
      <c r="AS125" s="293" t="s">
        <v>174</v>
      </c>
      <c r="AT125" s="289" t="s">
        <v>175</v>
      </c>
      <c r="AU125" s="289" t="s">
        <v>174</v>
      </c>
      <c r="AV125" s="289" t="s">
        <v>175</v>
      </c>
      <c r="AW125" s="289" t="s">
        <v>174</v>
      </c>
      <c r="AX125" s="289" t="s">
        <v>174</v>
      </c>
      <c r="AY125" s="119"/>
      <c r="AZ125" s="290" t="s">
        <v>175</v>
      </c>
      <c r="BA125" s="290" t="s">
        <v>174</v>
      </c>
      <c r="BB125" s="290" t="s">
        <v>175</v>
      </c>
      <c r="BC125" s="290" t="s">
        <v>174</v>
      </c>
      <c r="BD125" s="290" t="s">
        <v>175</v>
      </c>
      <c r="BE125" s="290" t="s">
        <v>174</v>
      </c>
      <c r="BF125" s="290" t="s">
        <v>174</v>
      </c>
      <c r="BG125" s="119"/>
      <c r="BH125" s="289" t="s">
        <v>175</v>
      </c>
      <c r="BI125" s="293" t="s">
        <v>174</v>
      </c>
      <c r="BJ125" s="289" t="s">
        <v>175</v>
      </c>
      <c r="BK125" s="289" t="s">
        <v>174</v>
      </c>
      <c r="BL125" s="289" t="s">
        <v>175</v>
      </c>
      <c r="BM125" s="289" t="s">
        <v>174</v>
      </c>
      <c r="BN125" s="289" t="s">
        <v>174</v>
      </c>
      <c r="BO125" s="119"/>
      <c r="BP125" s="290" t="s">
        <v>175</v>
      </c>
      <c r="BQ125" s="290" t="s">
        <v>174</v>
      </c>
      <c r="BR125" s="290" t="s">
        <v>175</v>
      </c>
      <c r="BS125" s="290" t="s">
        <v>174</v>
      </c>
      <c r="BT125" s="290" t="s">
        <v>175</v>
      </c>
      <c r="BU125" s="290" t="s">
        <v>174</v>
      </c>
      <c r="BV125" s="290" t="s">
        <v>174</v>
      </c>
      <c r="BW125" s="117"/>
      <c r="BX125" s="289" t="s">
        <v>175</v>
      </c>
      <c r="BY125" s="293" t="s">
        <v>174</v>
      </c>
      <c r="BZ125" s="289" t="s">
        <v>175</v>
      </c>
      <c r="CA125" s="289" t="s">
        <v>174</v>
      </c>
      <c r="CB125" s="289" t="s">
        <v>175</v>
      </c>
      <c r="CC125" s="289" t="s">
        <v>174</v>
      </c>
      <c r="CD125" s="290" t="s">
        <v>174</v>
      </c>
      <c r="CE125" s="117"/>
      <c r="CF125" s="290" t="s">
        <v>175</v>
      </c>
      <c r="CG125" s="290" t="s">
        <v>174</v>
      </c>
      <c r="CH125" s="290" t="s">
        <v>175</v>
      </c>
      <c r="CI125" s="290" t="s">
        <v>174</v>
      </c>
      <c r="CJ125" s="290" t="s">
        <v>175</v>
      </c>
      <c r="CK125" s="290" t="s">
        <v>174</v>
      </c>
      <c r="CL125" s="117"/>
      <c r="CM125" s="289" t="s">
        <v>175</v>
      </c>
      <c r="CN125" s="293" t="s">
        <v>174</v>
      </c>
      <c r="CO125" s="289" t="s">
        <v>175</v>
      </c>
      <c r="CP125" s="289" t="s">
        <v>174</v>
      </c>
      <c r="CQ125" s="289" t="s">
        <v>175</v>
      </c>
      <c r="CR125" s="289" t="s">
        <v>174</v>
      </c>
      <c r="CT125" s="289" t="s">
        <v>175</v>
      </c>
      <c r="CU125" s="293" t="s">
        <v>174</v>
      </c>
      <c r="CV125" s="289" t="s">
        <v>175</v>
      </c>
      <c r="CW125" s="289" t="s">
        <v>174</v>
      </c>
      <c r="CX125" s="289" t="s">
        <v>175</v>
      </c>
      <c r="CY125" s="289" t="s">
        <v>174</v>
      </c>
    </row>
    <row r="126" spans="1:103" s="79" customFormat="1" ht="15" customHeight="1" x14ac:dyDescent="0.25">
      <c r="A126" s="406">
        <v>2100000000</v>
      </c>
      <c r="B126" s="405" t="s">
        <v>262</v>
      </c>
      <c r="C126" s="405"/>
      <c r="D126" s="405"/>
      <c r="E126" s="403">
        <f t="shared" ref="E126:J126" si="161">E127+E144+E145+E148+E151+E173+E188+E221</f>
        <v>1164645.0833333333</v>
      </c>
      <c r="F126" s="403">
        <f t="shared" si="161"/>
        <v>315697</v>
      </c>
      <c r="G126" s="403">
        <f t="shared" si="161"/>
        <v>2352009.3333333335</v>
      </c>
      <c r="H126" s="403">
        <f t="shared" si="161"/>
        <v>9820</v>
      </c>
      <c r="I126" s="403">
        <f t="shared" si="161"/>
        <v>3516654.416666667</v>
      </c>
      <c r="J126" s="403">
        <f t="shared" si="161"/>
        <v>325517</v>
      </c>
      <c r="K126" s="352"/>
      <c r="L126" s="403">
        <f t="shared" ref="L126:Q126" si="162">L127+L144+L145+L148+L151+L173+L188+L221</f>
        <v>1164645.0833333333</v>
      </c>
      <c r="M126" s="403">
        <f t="shared" si="162"/>
        <v>11917</v>
      </c>
      <c r="N126" s="403">
        <f t="shared" si="162"/>
        <v>2352009.3333333335</v>
      </c>
      <c r="O126" s="403">
        <f t="shared" si="162"/>
        <v>0</v>
      </c>
      <c r="P126" s="403">
        <f t="shared" si="162"/>
        <v>3516654.416666667</v>
      </c>
      <c r="Q126" s="403">
        <f t="shared" si="162"/>
        <v>11917</v>
      </c>
      <c r="R126" s="403">
        <f t="shared" ref="R126:R157" si="163">Q126+J126</f>
        <v>337434</v>
      </c>
      <c r="S126" s="119"/>
      <c r="T126" s="403">
        <f t="shared" ref="T126:Y126" si="164">T127+T144+T145+T148+T151+T173+T188+T221</f>
        <v>1164645.0833333333</v>
      </c>
      <c r="U126" s="403">
        <f t="shared" si="164"/>
        <v>37174</v>
      </c>
      <c r="V126" s="403">
        <f t="shared" si="164"/>
        <v>2352009.3333333335</v>
      </c>
      <c r="W126" s="403">
        <f t="shared" si="164"/>
        <v>0</v>
      </c>
      <c r="X126" s="403">
        <f t="shared" si="164"/>
        <v>3516654.416666667</v>
      </c>
      <c r="Y126" s="404">
        <f t="shared" si="164"/>
        <v>37174</v>
      </c>
      <c r="Z126" s="403">
        <f t="shared" ref="Z126:Z157" si="165">Y126+R126</f>
        <v>374608</v>
      </c>
      <c r="AA126" s="119"/>
      <c r="AB126" s="403">
        <f t="shared" ref="AB126:AG126" si="166">AB127+AB144+AB145+AB148+AB151+AB173+AB188+AB221</f>
        <v>1164645.0833333333</v>
      </c>
      <c r="AC126" s="403">
        <f t="shared" si="166"/>
        <v>32390</v>
      </c>
      <c r="AD126" s="403">
        <f t="shared" si="166"/>
        <v>2352009.3333333335</v>
      </c>
      <c r="AE126" s="403">
        <f t="shared" si="166"/>
        <v>9510</v>
      </c>
      <c r="AF126" s="403">
        <f t="shared" si="166"/>
        <v>3516654.416666667</v>
      </c>
      <c r="AG126" s="403">
        <f t="shared" si="166"/>
        <v>41900</v>
      </c>
      <c r="AH126" s="403">
        <f t="shared" ref="AH126:AH157" si="167">AG126+Z126</f>
        <v>416508</v>
      </c>
      <c r="AI126" s="119"/>
      <c r="AJ126" s="403">
        <f t="shared" ref="AJ126:AO126" si="168">AJ127+AJ144+AJ145+AJ148+AJ151+AJ173+AJ188+AJ221</f>
        <v>1164645.0833333333</v>
      </c>
      <c r="AK126" s="403">
        <f t="shared" si="168"/>
        <v>137074</v>
      </c>
      <c r="AL126" s="403">
        <f t="shared" si="168"/>
        <v>2352009.3333333335</v>
      </c>
      <c r="AM126" s="403">
        <f t="shared" si="168"/>
        <v>0</v>
      </c>
      <c r="AN126" s="403">
        <f t="shared" si="168"/>
        <v>3516654.416666667</v>
      </c>
      <c r="AO126" s="403">
        <f t="shared" si="168"/>
        <v>137074</v>
      </c>
      <c r="AP126" s="403">
        <f t="shared" ref="AP126:AP157" si="169">AO126+AH126</f>
        <v>553582</v>
      </c>
      <c r="AQ126" s="119"/>
      <c r="AR126" s="403">
        <f t="shared" ref="AR126:AW126" si="170">AR127+AR144+AR145+AR148+AR151+AR173+AR188+AR221</f>
        <v>1164645.0833333333</v>
      </c>
      <c r="AS126" s="403">
        <f t="shared" si="170"/>
        <v>939994</v>
      </c>
      <c r="AT126" s="403">
        <f t="shared" si="170"/>
        <v>2352009.3333333335</v>
      </c>
      <c r="AU126" s="403">
        <f t="shared" si="170"/>
        <v>0</v>
      </c>
      <c r="AV126" s="403">
        <f t="shared" si="170"/>
        <v>3516654.416666667</v>
      </c>
      <c r="AW126" s="403">
        <f t="shared" si="170"/>
        <v>939994</v>
      </c>
      <c r="AX126" s="403">
        <f t="shared" ref="AX126:AX157" si="171">AW126+AP126</f>
        <v>1493576</v>
      </c>
      <c r="AY126" s="119"/>
      <c r="AZ126" s="403">
        <f t="shared" ref="AZ126:BE126" si="172">AZ127+AZ144+AZ145+AZ148+AZ151+AZ173+AZ188+AZ221</f>
        <v>1164645.0833333333</v>
      </c>
      <c r="BA126" s="403">
        <f t="shared" si="172"/>
        <v>17420</v>
      </c>
      <c r="BB126" s="403">
        <f t="shared" si="172"/>
        <v>2352009.3333333335</v>
      </c>
      <c r="BC126" s="403">
        <f t="shared" si="172"/>
        <v>0</v>
      </c>
      <c r="BD126" s="403">
        <f t="shared" si="172"/>
        <v>3516654.416666667</v>
      </c>
      <c r="BE126" s="403">
        <f t="shared" si="172"/>
        <v>17420</v>
      </c>
      <c r="BF126" s="403">
        <f t="shared" ref="BF126:BF157" si="173">BE126+AX126</f>
        <v>1510996</v>
      </c>
      <c r="BG126" s="119"/>
      <c r="BH126" s="403">
        <f t="shared" ref="BH126:BM126" si="174">BH127+BH144+BH145+BH148+BH151+BH173+BH188+BH221</f>
        <v>2864645.083333333</v>
      </c>
      <c r="BI126" s="403">
        <f t="shared" si="174"/>
        <v>93352</v>
      </c>
      <c r="BJ126" s="403">
        <f t="shared" si="174"/>
        <v>2352009.3333333335</v>
      </c>
      <c r="BK126" s="403">
        <f t="shared" si="174"/>
        <v>0</v>
      </c>
      <c r="BL126" s="403">
        <f t="shared" si="174"/>
        <v>3516654.416666667</v>
      </c>
      <c r="BM126" s="403">
        <f t="shared" si="174"/>
        <v>93352</v>
      </c>
      <c r="BN126" s="403">
        <f t="shared" ref="BN126:BN157" si="175">BM126+BF126</f>
        <v>1604348</v>
      </c>
      <c r="BO126" s="119"/>
      <c r="BP126" s="403">
        <f t="shared" ref="BP126:BU126" si="176">BP127+BP144+BP145+BP148+BP151+BP173+BP188+BP221</f>
        <v>2864645.083333333</v>
      </c>
      <c r="BQ126" s="403">
        <f t="shared" si="176"/>
        <v>0</v>
      </c>
      <c r="BR126" s="403">
        <f t="shared" si="176"/>
        <v>2352009.3333333335</v>
      </c>
      <c r="BS126" s="403">
        <f t="shared" si="176"/>
        <v>0</v>
      </c>
      <c r="BT126" s="403">
        <f t="shared" si="176"/>
        <v>5216654.416666667</v>
      </c>
      <c r="BU126" s="403">
        <f t="shared" si="176"/>
        <v>0</v>
      </c>
      <c r="BV126" s="403">
        <f t="shared" ref="BV126:BV157" si="177">BU126+BN126</f>
        <v>1604348</v>
      </c>
      <c r="BW126" s="117"/>
      <c r="BX126" s="403">
        <f t="shared" ref="BX126:CC126" si="178">BX127+BX144+BX145+BX148+BX151+BX173+BX188+BX221</f>
        <v>2864645.083333333</v>
      </c>
      <c r="BY126" s="403">
        <f t="shared" si="178"/>
        <v>0</v>
      </c>
      <c r="BZ126" s="403">
        <f t="shared" si="178"/>
        <v>2352009.3333333335</v>
      </c>
      <c r="CA126" s="403">
        <f t="shared" si="178"/>
        <v>0</v>
      </c>
      <c r="CB126" s="403">
        <f t="shared" si="178"/>
        <v>5216654.416666667</v>
      </c>
      <c r="CC126" s="403">
        <f t="shared" si="178"/>
        <v>0</v>
      </c>
      <c r="CD126" s="403">
        <f t="shared" ref="CD126:CD157" si="179">CC126+BV126</f>
        <v>1604348</v>
      </c>
      <c r="CE126" s="117"/>
      <c r="CF126" s="403">
        <f t="shared" ref="CF126:CK126" si="180">CF127+CF144+CF145+CF148+CF151+CF173+CF188+CF221</f>
        <v>2864645.083333333</v>
      </c>
      <c r="CG126" s="403">
        <f t="shared" si="180"/>
        <v>0</v>
      </c>
      <c r="CH126" s="403">
        <f t="shared" si="180"/>
        <v>2352009.3333333335</v>
      </c>
      <c r="CI126" s="403">
        <f t="shared" si="180"/>
        <v>0</v>
      </c>
      <c r="CJ126" s="403">
        <f t="shared" si="180"/>
        <v>5216654.416666667</v>
      </c>
      <c r="CK126" s="403">
        <f t="shared" si="180"/>
        <v>0</v>
      </c>
      <c r="CL126" s="117"/>
      <c r="CM126" s="403">
        <f t="shared" ref="CM126:CR126" si="181">CM127+CM144+CM145+CM148+CM151+CM173+CM188+CM221</f>
        <v>2864645.083333333</v>
      </c>
      <c r="CN126" s="403">
        <f t="shared" si="181"/>
        <v>0</v>
      </c>
      <c r="CO126" s="403">
        <f t="shared" si="181"/>
        <v>2352009.3333333335</v>
      </c>
      <c r="CP126" s="403">
        <f t="shared" si="181"/>
        <v>0</v>
      </c>
      <c r="CQ126" s="403">
        <f t="shared" si="181"/>
        <v>5216654.416666667</v>
      </c>
      <c r="CR126" s="403">
        <f t="shared" si="181"/>
        <v>0</v>
      </c>
      <c r="CS126" s="378"/>
      <c r="CT126" s="280">
        <f t="shared" ref="CT126:CY126" si="182">E126+L126+T126+AB126+AJ126+AR126+AZ126+BH126+BP126+BX126+CF126+CM126</f>
        <v>22475740.999999993</v>
      </c>
      <c r="CU126" s="280">
        <f t="shared" si="182"/>
        <v>1585018</v>
      </c>
      <c r="CV126" s="280">
        <f t="shared" si="182"/>
        <v>28224111.999999996</v>
      </c>
      <c r="CW126" s="280">
        <f t="shared" si="182"/>
        <v>19330</v>
      </c>
      <c r="CX126" s="280">
        <f t="shared" si="182"/>
        <v>48999853</v>
      </c>
      <c r="CY126" s="280">
        <f t="shared" si="182"/>
        <v>1604348</v>
      </c>
    </row>
    <row r="127" spans="1:103" ht="15" customHeight="1" x14ac:dyDescent="0.25">
      <c r="A127" s="402">
        <v>2101000000</v>
      </c>
      <c r="B127" s="401" t="s">
        <v>261</v>
      </c>
      <c r="C127" s="401"/>
      <c r="D127" s="401"/>
      <c r="E127" s="342">
        <f t="shared" ref="E127:J127" si="183">E128+E136</f>
        <v>0</v>
      </c>
      <c r="F127" s="342">
        <f t="shared" si="183"/>
        <v>0</v>
      </c>
      <c r="G127" s="342">
        <f t="shared" si="183"/>
        <v>0</v>
      </c>
      <c r="H127" s="342">
        <f t="shared" si="183"/>
        <v>0</v>
      </c>
      <c r="I127" s="342">
        <f t="shared" si="183"/>
        <v>0</v>
      </c>
      <c r="J127" s="342">
        <f t="shared" si="183"/>
        <v>0</v>
      </c>
      <c r="K127" s="352"/>
      <c r="L127" s="342">
        <f t="shared" ref="L127:Q127" si="184">L128+L136</f>
        <v>0</v>
      </c>
      <c r="M127" s="342">
        <f t="shared" si="184"/>
        <v>0</v>
      </c>
      <c r="N127" s="342">
        <f t="shared" si="184"/>
        <v>0</v>
      </c>
      <c r="O127" s="342">
        <f t="shared" si="184"/>
        <v>0</v>
      </c>
      <c r="P127" s="342">
        <f t="shared" si="184"/>
        <v>0</v>
      </c>
      <c r="Q127" s="342">
        <f t="shared" si="184"/>
        <v>0</v>
      </c>
      <c r="R127" s="342">
        <f t="shared" si="163"/>
        <v>0</v>
      </c>
      <c r="S127" s="119"/>
      <c r="T127" s="342">
        <f t="shared" ref="T127:Y127" si="185">T128+T136</f>
        <v>0</v>
      </c>
      <c r="U127" s="342">
        <f t="shared" si="185"/>
        <v>0</v>
      </c>
      <c r="V127" s="342">
        <f t="shared" si="185"/>
        <v>0</v>
      </c>
      <c r="W127" s="342">
        <f t="shared" si="185"/>
        <v>0</v>
      </c>
      <c r="X127" s="342">
        <f t="shared" si="185"/>
        <v>0</v>
      </c>
      <c r="Y127" s="400">
        <f t="shared" si="185"/>
        <v>0</v>
      </c>
      <c r="Z127" s="342">
        <f t="shared" si="165"/>
        <v>0</v>
      </c>
      <c r="AA127" s="119"/>
      <c r="AB127" s="342">
        <f t="shared" ref="AB127:AG127" si="186">AB128+AB136</f>
        <v>0</v>
      </c>
      <c r="AC127" s="342">
        <f t="shared" si="186"/>
        <v>0</v>
      </c>
      <c r="AD127" s="342">
        <f t="shared" si="186"/>
        <v>0</v>
      </c>
      <c r="AE127" s="342">
        <f t="shared" si="186"/>
        <v>0</v>
      </c>
      <c r="AF127" s="342">
        <f t="shared" si="186"/>
        <v>0</v>
      </c>
      <c r="AG127" s="342">
        <f t="shared" si="186"/>
        <v>0</v>
      </c>
      <c r="AH127" s="342">
        <f t="shared" si="167"/>
        <v>0</v>
      </c>
      <c r="AI127" s="119"/>
      <c r="AJ127" s="342">
        <f t="shared" ref="AJ127:AO127" si="187">AJ128+AJ136</f>
        <v>0</v>
      </c>
      <c r="AK127" s="342">
        <f t="shared" si="187"/>
        <v>0</v>
      </c>
      <c r="AL127" s="342">
        <f t="shared" si="187"/>
        <v>0</v>
      </c>
      <c r="AM127" s="342">
        <f t="shared" si="187"/>
        <v>0</v>
      </c>
      <c r="AN127" s="342">
        <f t="shared" si="187"/>
        <v>0</v>
      </c>
      <c r="AO127" s="342">
        <f t="shared" si="187"/>
        <v>0</v>
      </c>
      <c r="AP127" s="342">
        <f t="shared" si="169"/>
        <v>0</v>
      </c>
      <c r="AQ127" s="119"/>
      <c r="AR127" s="342">
        <f t="shared" ref="AR127:AW127" si="188">AR128+AR136</f>
        <v>0</v>
      </c>
      <c r="AS127" s="342">
        <f t="shared" si="188"/>
        <v>0</v>
      </c>
      <c r="AT127" s="342">
        <f t="shared" si="188"/>
        <v>0</v>
      </c>
      <c r="AU127" s="342">
        <f t="shared" si="188"/>
        <v>0</v>
      </c>
      <c r="AV127" s="342">
        <f t="shared" si="188"/>
        <v>0</v>
      </c>
      <c r="AW127" s="342">
        <f t="shared" si="188"/>
        <v>0</v>
      </c>
      <c r="AX127" s="342">
        <f t="shared" si="171"/>
        <v>0</v>
      </c>
      <c r="AY127" s="119"/>
      <c r="AZ127" s="342">
        <f t="shared" ref="AZ127:BE127" si="189">AZ128+AZ136</f>
        <v>0</v>
      </c>
      <c r="BA127" s="342">
        <f t="shared" si="189"/>
        <v>0</v>
      </c>
      <c r="BB127" s="342">
        <f t="shared" si="189"/>
        <v>0</v>
      </c>
      <c r="BC127" s="342">
        <f t="shared" si="189"/>
        <v>0</v>
      </c>
      <c r="BD127" s="342">
        <f t="shared" si="189"/>
        <v>0</v>
      </c>
      <c r="BE127" s="342">
        <f t="shared" si="189"/>
        <v>0</v>
      </c>
      <c r="BF127" s="342">
        <f t="shared" si="173"/>
        <v>0</v>
      </c>
      <c r="BG127" s="119"/>
      <c r="BH127" s="342">
        <f t="shared" ref="BH127:BM127" si="190">BH128+BH136</f>
        <v>0</v>
      </c>
      <c r="BI127" s="342">
        <f t="shared" si="190"/>
        <v>0</v>
      </c>
      <c r="BJ127" s="342">
        <f t="shared" si="190"/>
        <v>0</v>
      </c>
      <c r="BK127" s="342">
        <f t="shared" si="190"/>
        <v>0</v>
      </c>
      <c r="BL127" s="342">
        <f t="shared" si="190"/>
        <v>0</v>
      </c>
      <c r="BM127" s="342">
        <f t="shared" si="190"/>
        <v>0</v>
      </c>
      <c r="BN127" s="342">
        <f t="shared" si="175"/>
        <v>0</v>
      </c>
      <c r="BO127" s="119"/>
      <c r="BP127" s="342">
        <f t="shared" ref="BP127:BU127" si="191">BP128+BP136</f>
        <v>0</v>
      </c>
      <c r="BQ127" s="342">
        <f t="shared" si="191"/>
        <v>0</v>
      </c>
      <c r="BR127" s="342">
        <f t="shared" si="191"/>
        <v>0</v>
      </c>
      <c r="BS127" s="342">
        <f t="shared" si="191"/>
        <v>0</v>
      </c>
      <c r="BT127" s="342">
        <f t="shared" si="191"/>
        <v>0</v>
      </c>
      <c r="BU127" s="342">
        <f t="shared" si="191"/>
        <v>0</v>
      </c>
      <c r="BV127" s="342">
        <f t="shared" si="177"/>
        <v>0</v>
      </c>
      <c r="BW127" s="117"/>
      <c r="BX127" s="342">
        <f t="shared" ref="BX127:CC127" si="192">BX128+BX136</f>
        <v>0</v>
      </c>
      <c r="BY127" s="342">
        <f t="shared" si="192"/>
        <v>0</v>
      </c>
      <c r="BZ127" s="342">
        <f t="shared" si="192"/>
        <v>0</v>
      </c>
      <c r="CA127" s="342">
        <f t="shared" si="192"/>
        <v>0</v>
      </c>
      <c r="CB127" s="342">
        <f t="shared" si="192"/>
        <v>0</v>
      </c>
      <c r="CC127" s="342">
        <f t="shared" si="192"/>
        <v>0</v>
      </c>
      <c r="CD127" s="342">
        <f t="shared" si="179"/>
        <v>0</v>
      </c>
      <c r="CE127" s="117"/>
      <c r="CF127" s="342">
        <f t="shared" ref="CF127:CK127" si="193">CF128+CF136</f>
        <v>0</v>
      </c>
      <c r="CG127" s="342">
        <f t="shared" si="193"/>
        <v>0</v>
      </c>
      <c r="CH127" s="342">
        <f t="shared" si="193"/>
        <v>0</v>
      </c>
      <c r="CI127" s="342">
        <f t="shared" si="193"/>
        <v>0</v>
      </c>
      <c r="CJ127" s="342">
        <f t="shared" si="193"/>
        <v>0</v>
      </c>
      <c r="CK127" s="342">
        <f t="shared" si="193"/>
        <v>0</v>
      </c>
      <c r="CL127" s="117"/>
      <c r="CM127" s="342">
        <f t="shared" ref="CM127:CR127" si="194">CM128+CM136</f>
        <v>0</v>
      </c>
      <c r="CN127" s="342">
        <f t="shared" si="194"/>
        <v>0</v>
      </c>
      <c r="CO127" s="342">
        <f t="shared" si="194"/>
        <v>0</v>
      </c>
      <c r="CP127" s="342">
        <f t="shared" si="194"/>
        <v>0</v>
      </c>
      <c r="CQ127" s="342">
        <f t="shared" si="194"/>
        <v>0</v>
      </c>
      <c r="CR127" s="342">
        <f t="shared" si="194"/>
        <v>0</v>
      </c>
      <c r="CS127" s="197"/>
      <c r="CT127" s="60">
        <f t="shared" ref="CT127:CT158" si="195">E127+L127+T127+AB127+AJ127+AR127+AZ127+BH127+BP127+BX127+CF127+CM127</f>
        <v>0</v>
      </c>
      <c r="CU127" s="60">
        <f t="shared" ref="CU127:CU158" si="196">F127+M127+U127+AC127+AK127+AS127+BA127+BI127+BQ127+BY127+CG127+CN127</f>
        <v>0</v>
      </c>
      <c r="CV127" s="60">
        <f t="shared" ref="CV127:CV158" si="197">G127+N127+V127+AD127+AL127+AT127+BB127+BJ127+BR127+BZ127+CH127+CO127</f>
        <v>0</v>
      </c>
      <c r="CW127" s="60">
        <f t="shared" ref="CW127:CW158" si="198">H127+O127+W127+AE127+AM127+AU127+BC127+BK127+BS127+CA127+CI127+CP127</f>
        <v>0</v>
      </c>
      <c r="CX127" s="60">
        <f t="shared" ref="CX127:CX148" si="199">CT127+CV127</f>
        <v>0</v>
      </c>
      <c r="CY127" s="60">
        <f t="shared" ref="CY127:CY148" si="200">CU127+CW127</f>
        <v>0</v>
      </c>
    </row>
    <row r="128" spans="1:103" s="79" customFormat="1" ht="15" customHeight="1" x14ac:dyDescent="0.25">
      <c r="A128" s="355">
        <v>2101010000</v>
      </c>
      <c r="B128" s="103"/>
      <c r="C128" s="88" t="s">
        <v>40</v>
      </c>
      <c r="D128" s="354"/>
      <c r="E128" s="202">
        <f t="shared" ref="E128:J128" si="201">E129+E130+E131</f>
        <v>0</v>
      </c>
      <c r="F128" s="202">
        <f t="shared" si="201"/>
        <v>0</v>
      </c>
      <c r="G128" s="202">
        <f t="shared" si="201"/>
        <v>0</v>
      </c>
      <c r="H128" s="202">
        <f t="shared" si="201"/>
        <v>0</v>
      </c>
      <c r="I128" s="202">
        <f t="shared" si="201"/>
        <v>0</v>
      </c>
      <c r="J128" s="202">
        <f t="shared" si="201"/>
        <v>0</v>
      </c>
      <c r="K128" s="352"/>
      <c r="L128" s="202">
        <f t="shared" ref="L128:Q128" si="202">L129+L130+L131</f>
        <v>0</v>
      </c>
      <c r="M128" s="202">
        <f t="shared" si="202"/>
        <v>0</v>
      </c>
      <c r="N128" s="202">
        <f t="shared" si="202"/>
        <v>0</v>
      </c>
      <c r="O128" s="202">
        <f t="shared" si="202"/>
        <v>0</v>
      </c>
      <c r="P128" s="202">
        <f t="shared" si="202"/>
        <v>0</v>
      </c>
      <c r="Q128" s="202">
        <f t="shared" si="202"/>
        <v>0</v>
      </c>
      <c r="R128" s="202">
        <f t="shared" si="163"/>
        <v>0</v>
      </c>
      <c r="S128" s="119"/>
      <c r="T128" s="202">
        <f t="shared" ref="T128:Y128" si="203">T129+T130+T131</f>
        <v>0</v>
      </c>
      <c r="U128" s="202">
        <f t="shared" si="203"/>
        <v>0</v>
      </c>
      <c r="V128" s="202">
        <f t="shared" si="203"/>
        <v>0</v>
      </c>
      <c r="W128" s="202">
        <f t="shared" si="203"/>
        <v>0</v>
      </c>
      <c r="X128" s="202">
        <f t="shared" si="203"/>
        <v>0</v>
      </c>
      <c r="Y128" s="383">
        <f t="shared" si="203"/>
        <v>0</v>
      </c>
      <c r="Z128" s="202">
        <f t="shared" si="165"/>
        <v>0</v>
      </c>
      <c r="AA128" s="119"/>
      <c r="AB128" s="202">
        <f t="shared" ref="AB128:AG128" si="204">AB129+AB130+AB131</f>
        <v>0</v>
      </c>
      <c r="AC128" s="202">
        <f t="shared" si="204"/>
        <v>0</v>
      </c>
      <c r="AD128" s="202">
        <f t="shared" si="204"/>
        <v>0</v>
      </c>
      <c r="AE128" s="202">
        <f t="shared" si="204"/>
        <v>0</v>
      </c>
      <c r="AF128" s="202">
        <f t="shared" si="204"/>
        <v>0</v>
      </c>
      <c r="AG128" s="202">
        <f t="shared" si="204"/>
        <v>0</v>
      </c>
      <c r="AH128" s="202">
        <f t="shared" si="167"/>
        <v>0</v>
      </c>
      <c r="AI128" s="119"/>
      <c r="AJ128" s="202">
        <f t="shared" ref="AJ128:AO128" si="205">AJ129+AJ130+AJ131</f>
        <v>0</v>
      </c>
      <c r="AK128" s="202">
        <f t="shared" si="205"/>
        <v>0</v>
      </c>
      <c r="AL128" s="202">
        <f t="shared" si="205"/>
        <v>0</v>
      </c>
      <c r="AM128" s="202">
        <f t="shared" si="205"/>
        <v>0</v>
      </c>
      <c r="AN128" s="202">
        <f t="shared" si="205"/>
        <v>0</v>
      </c>
      <c r="AO128" s="202">
        <f t="shared" si="205"/>
        <v>0</v>
      </c>
      <c r="AP128" s="349">
        <f t="shared" si="169"/>
        <v>0</v>
      </c>
      <c r="AQ128" s="119"/>
      <c r="AR128" s="202">
        <f t="shared" ref="AR128:AW128" si="206">AR129+AR130+AR131</f>
        <v>0</v>
      </c>
      <c r="AS128" s="202">
        <f t="shared" si="206"/>
        <v>0</v>
      </c>
      <c r="AT128" s="202">
        <f t="shared" si="206"/>
        <v>0</v>
      </c>
      <c r="AU128" s="202">
        <f t="shared" si="206"/>
        <v>0</v>
      </c>
      <c r="AV128" s="202">
        <f t="shared" si="206"/>
        <v>0</v>
      </c>
      <c r="AW128" s="202">
        <f t="shared" si="206"/>
        <v>0</v>
      </c>
      <c r="AX128" s="394">
        <f t="shared" si="171"/>
        <v>0</v>
      </c>
      <c r="AY128" s="119"/>
      <c r="AZ128" s="202">
        <f t="shared" ref="AZ128:BE128" si="207">AZ129+AZ130+AZ131</f>
        <v>0</v>
      </c>
      <c r="BA128" s="202">
        <f t="shared" si="207"/>
        <v>0</v>
      </c>
      <c r="BB128" s="202">
        <f t="shared" si="207"/>
        <v>0</v>
      </c>
      <c r="BC128" s="202">
        <f t="shared" si="207"/>
        <v>0</v>
      </c>
      <c r="BD128" s="202">
        <f t="shared" si="207"/>
        <v>0</v>
      </c>
      <c r="BE128" s="202">
        <f t="shared" si="207"/>
        <v>0</v>
      </c>
      <c r="BF128" s="202">
        <f t="shared" si="173"/>
        <v>0</v>
      </c>
      <c r="BG128" s="119"/>
      <c r="BH128" s="202">
        <f t="shared" ref="BH128:BM128" si="208">BH129+BH130+BH131</f>
        <v>0</v>
      </c>
      <c r="BI128" s="202">
        <f t="shared" si="208"/>
        <v>0</v>
      </c>
      <c r="BJ128" s="202">
        <f t="shared" si="208"/>
        <v>0</v>
      </c>
      <c r="BK128" s="202">
        <f t="shared" si="208"/>
        <v>0</v>
      </c>
      <c r="BL128" s="202">
        <f t="shared" si="208"/>
        <v>0</v>
      </c>
      <c r="BM128" s="202">
        <f t="shared" si="208"/>
        <v>0</v>
      </c>
      <c r="BN128" s="349">
        <f t="shared" si="175"/>
        <v>0</v>
      </c>
      <c r="BO128" s="119"/>
      <c r="BP128" s="202">
        <f t="shared" ref="BP128:BU128" si="209">BP129+BP130+BP131</f>
        <v>0</v>
      </c>
      <c r="BQ128" s="202">
        <f t="shared" si="209"/>
        <v>0</v>
      </c>
      <c r="BR128" s="202">
        <f t="shared" si="209"/>
        <v>0</v>
      </c>
      <c r="BS128" s="202">
        <f t="shared" si="209"/>
        <v>0</v>
      </c>
      <c r="BT128" s="202">
        <f t="shared" si="209"/>
        <v>0</v>
      </c>
      <c r="BU128" s="202">
        <f t="shared" si="209"/>
        <v>0</v>
      </c>
      <c r="BV128" s="202">
        <f t="shared" si="177"/>
        <v>0</v>
      </c>
      <c r="BW128" s="117"/>
      <c r="BX128" s="202">
        <f t="shared" ref="BX128:CC128" si="210">BX129+BX130+BX131</f>
        <v>0</v>
      </c>
      <c r="BY128" s="202">
        <f t="shared" si="210"/>
        <v>0</v>
      </c>
      <c r="BZ128" s="202">
        <f t="shared" si="210"/>
        <v>0</v>
      </c>
      <c r="CA128" s="202">
        <f t="shared" si="210"/>
        <v>0</v>
      </c>
      <c r="CB128" s="202">
        <f t="shared" si="210"/>
        <v>0</v>
      </c>
      <c r="CC128" s="202">
        <f t="shared" si="210"/>
        <v>0</v>
      </c>
      <c r="CD128" s="202">
        <f t="shared" si="179"/>
        <v>0</v>
      </c>
      <c r="CE128" s="117"/>
      <c r="CF128" s="202">
        <f t="shared" ref="CF128:CK128" si="211">CF129+CF130+CF131</f>
        <v>0</v>
      </c>
      <c r="CG128" s="202">
        <f t="shared" si="211"/>
        <v>0</v>
      </c>
      <c r="CH128" s="202">
        <f t="shared" si="211"/>
        <v>0</v>
      </c>
      <c r="CI128" s="202">
        <f t="shared" si="211"/>
        <v>0</v>
      </c>
      <c r="CJ128" s="202">
        <f t="shared" si="211"/>
        <v>0</v>
      </c>
      <c r="CK128" s="202">
        <f t="shared" si="211"/>
        <v>0</v>
      </c>
      <c r="CL128" s="117"/>
      <c r="CM128" s="202">
        <f t="shared" ref="CM128:CR128" si="212">CM129+CM130+CM131</f>
        <v>0</v>
      </c>
      <c r="CN128" s="202">
        <f t="shared" si="212"/>
        <v>0</v>
      </c>
      <c r="CO128" s="202">
        <f t="shared" si="212"/>
        <v>0</v>
      </c>
      <c r="CP128" s="202">
        <f t="shared" si="212"/>
        <v>0</v>
      </c>
      <c r="CQ128" s="202">
        <f t="shared" si="212"/>
        <v>0</v>
      </c>
      <c r="CR128" s="202">
        <f t="shared" si="212"/>
        <v>0</v>
      </c>
      <c r="CS128" s="378"/>
      <c r="CT128" s="272">
        <f t="shared" si="195"/>
        <v>0</v>
      </c>
      <c r="CU128" s="272">
        <f t="shared" si="196"/>
        <v>0</v>
      </c>
      <c r="CV128" s="272">
        <f t="shared" si="197"/>
        <v>0</v>
      </c>
      <c r="CW128" s="272">
        <f t="shared" si="198"/>
        <v>0</v>
      </c>
      <c r="CX128" s="272">
        <f t="shared" si="199"/>
        <v>0</v>
      </c>
      <c r="CY128" s="272">
        <f t="shared" si="200"/>
        <v>0</v>
      </c>
    </row>
    <row r="129" spans="1:103" ht="15" customHeight="1" x14ac:dyDescent="0.25">
      <c r="A129" s="358">
        <v>2101010100</v>
      </c>
      <c r="B129" s="103"/>
      <c r="C129" s="97"/>
      <c r="D129" s="357" t="s">
        <v>83</v>
      </c>
      <c r="E129" s="348">
        <v>0</v>
      </c>
      <c r="F129" s="348">
        <v>0</v>
      </c>
      <c r="G129" s="348">
        <v>0</v>
      </c>
      <c r="H129" s="348">
        <v>0</v>
      </c>
      <c r="I129" s="348">
        <v>0</v>
      </c>
      <c r="J129" s="348">
        <v>0</v>
      </c>
      <c r="K129" s="352"/>
      <c r="L129" s="348">
        <v>0</v>
      </c>
      <c r="M129" s="348">
        <v>0</v>
      </c>
      <c r="N129" s="348">
        <v>0</v>
      </c>
      <c r="O129" s="348">
        <v>0</v>
      </c>
      <c r="P129" s="348">
        <v>0</v>
      </c>
      <c r="Q129" s="348">
        <v>0</v>
      </c>
      <c r="R129" s="202">
        <f t="shared" si="163"/>
        <v>0</v>
      </c>
      <c r="S129" s="119"/>
      <c r="T129" s="348">
        <v>0</v>
      </c>
      <c r="U129" s="348">
        <v>0</v>
      </c>
      <c r="V129" s="348">
        <v>0</v>
      </c>
      <c r="W129" s="348">
        <v>0</v>
      </c>
      <c r="X129" s="348">
        <v>0</v>
      </c>
      <c r="Y129" s="356">
        <v>0</v>
      </c>
      <c r="Z129" s="202">
        <f t="shared" si="165"/>
        <v>0</v>
      </c>
      <c r="AA129" s="119"/>
      <c r="AB129" s="348">
        <v>0</v>
      </c>
      <c r="AC129" s="348">
        <v>0</v>
      </c>
      <c r="AD129" s="348">
        <v>0</v>
      </c>
      <c r="AE129" s="348">
        <v>0</v>
      </c>
      <c r="AF129" s="348">
        <v>0</v>
      </c>
      <c r="AG129" s="348">
        <v>0</v>
      </c>
      <c r="AH129" s="202">
        <f t="shared" si="167"/>
        <v>0</v>
      </c>
      <c r="AI129" s="119"/>
      <c r="AJ129" s="348">
        <v>0</v>
      </c>
      <c r="AK129" s="348">
        <v>0</v>
      </c>
      <c r="AL129" s="348">
        <v>0</v>
      </c>
      <c r="AM129" s="348">
        <v>0</v>
      </c>
      <c r="AN129" s="348">
        <v>0</v>
      </c>
      <c r="AO129" s="348">
        <v>0</v>
      </c>
      <c r="AP129" s="349">
        <f t="shared" si="169"/>
        <v>0</v>
      </c>
      <c r="AQ129" s="119"/>
      <c r="AR129" s="348">
        <v>0</v>
      </c>
      <c r="AS129" s="348">
        <v>0</v>
      </c>
      <c r="AT129" s="348">
        <v>0</v>
      </c>
      <c r="AU129" s="348">
        <v>0</v>
      </c>
      <c r="AV129" s="348">
        <v>0</v>
      </c>
      <c r="AW129" s="348">
        <v>0</v>
      </c>
      <c r="AX129" s="394">
        <f t="shared" si="171"/>
        <v>0</v>
      </c>
      <c r="AY129" s="119"/>
      <c r="AZ129" s="348">
        <v>0</v>
      </c>
      <c r="BA129" s="348">
        <v>0</v>
      </c>
      <c r="BB129" s="348">
        <v>0</v>
      </c>
      <c r="BC129" s="348">
        <v>0</v>
      </c>
      <c r="BD129" s="348">
        <v>0</v>
      </c>
      <c r="BE129" s="348">
        <v>0</v>
      </c>
      <c r="BF129" s="202">
        <f t="shared" si="173"/>
        <v>0</v>
      </c>
      <c r="BG129" s="119"/>
      <c r="BH129" s="348">
        <v>0</v>
      </c>
      <c r="BI129" s="348">
        <v>0</v>
      </c>
      <c r="BJ129" s="348">
        <v>0</v>
      </c>
      <c r="BK129" s="348">
        <v>0</v>
      </c>
      <c r="BL129" s="348">
        <v>0</v>
      </c>
      <c r="BM129" s="348">
        <v>0</v>
      </c>
      <c r="BN129" s="349">
        <f t="shared" si="175"/>
        <v>0</v>
      </c>
      <c r="BO129" s="119"/>
      <c r="BP129" s="348">
        <v>0</v>
      </c>
      <c r="BQ129" s="348">
        <v>0</v>
      </c>
      <c r="BR129" s="348">
        <v>0</v>
      </c>
      <c r="BS129" s="348">
        <v>0</v>
      </c>
      <c r="BT129" s="348">
        <v>0</v>
      </c>
      <c r="BU129" s="348">
        <v>0</v>
      </c>
      <c r="BV129" s="202">
        <f t="shared" si="177"/>
        <v>0</v>
      </c>
      <c r="BW129" s="117"/>
      <c r="BX129" s="348">
        <v>0</v>
      </c>
      <c r="BY129" s="348">
        <v>0</v>
      </c>
      <c r="BZ129" s="348">
        <v>0</v>
      </c>
      <c r="CA129" s="348">
        <v>0</v>
      </c>
      <c r="CB129" s="348">
        <v>0</v>
      </c>
      <c r="CC129" s="348">
        <v>0</v>
      </c>
      <c r="CD129" s="202">
        <f t="shared" si="179"/>
        <v>0</v>
      </c>
      <c r="CE129" s="117"/>
      <c r="CF129" s="348">
        <v>0</v>
      </c>
      <c r="CG129" s="348">
        <v>0</v>
      </c>
      <c r="CH129" s="348">
        <v>0</v>
      </c>
      <c r="CI129" s="348">
        <v>0</v>
      </c>
      <c r="CJ129" s="348">
        <v>0</v>
      </c>
      <c r="CK129" s="348">
        <v>0</v>
      </c>
      <c r="CL129" s="117"/>
      <c r="CM129" s="348">
        <v>0</v>
      </c>
      <c r="CN129" s="348">
        <v>0</v>
      </c>
      <c r="CO129" s="348">
        <v>0</v>
      </c>
      <c r="CP129" s="348">
        <v>0</v>
      </c>
      <c r="CQ129" s="348">
        <v>0</v>
      </c>
      <c r="CR129" s="348">
        <v>0</v>
      </c>
      <c r="CS129" s="197"/>
      <c r="CT129" s="272">
        <f t="shared" si="195"/>
        <v>0</v>
      </c>
      <c r="CU129" s="272">
        <f t="shared" si="196"/>
        <v>0</v>
      </c>
      <c r="CV129" s="272">
        <f t="shared" si="197"/>
        <v>0</v>
      </c>
      <c r="CW129" s="272">
        <f t="shared" si="198"/>
        <v>0</v>
      </c>
      <c r="CX129" s="272">
        <f t="shared" si="199"/>
        <v>0</v>
      </c>
      <c r="CY129" s="272">
        <f t="shared" si="200"/>
        <v>0</v>
      </c>
    </row>
    <row r="130" spans="1:103" ht="15" customHeight="1" x14ac:dyDescent="0.25">
      <c r="A130" s="358">
        <v>2101010200</v>
      </c>
      <c r="B130" s="103"/>
      <c r="C130" s="398"/>
      <c r="D130" s="357" t="s">
        <v>82</v>
      </c>
      <c r="E130" s="348">
        <v>0</v>
      </c>
      <c r="F130" s="348">
        <v>0</v>
      </c>
      <c r="G130" s="348">
        <v>0</v>
      </c>
      <c r="H130" s="348">
        <v>0</v>
      </c>
      <c r="I130" s="348">
        <v>0</v>
      </c>
      <c r="J130" s="348">
        <v>0</v>
      </c>
      <c r="K130" s="352"/>
      <c r="L130" s="348">
        <v>0</v>
      </c>
      <c r="M130" s="348">
        <v>0</v>
      </c>
      <c r="N130" s="348">
        <v>0</v>
      </c>
      <c r="O130" s="348">
        <v>0</v>
      </c>
      <c r="P130" s="348">
        <v>0</v>
      </c>
      <c r="Q130" s="348">
        <v>0</v>
      </c>
      <c r="R130" s="202">
        <f t="shared" si="163"/>
        <v>0</v>
      </c>
      <c r="S130" s="119"/>
      <c r="T130" s="348">
        <v>0</v>
      </c>
      <c r="U130" s="348">
        <v>0</v>
      </c>
      <c r="V130" s="348">
        <v>0</v>
      </c>
      <c r="W130" s="348">
        <v>0</v>
      </c>
      <c r="X130" s="348">
        <v>0</v>
      </c>
      <c r="Y130" s="356">
        <v>0</v>
      </c>
      <c r="Z130" s="202">
        <f t="shared" si="165"/>
        <v>0</v>
      </c>
      <c r="AA130" s="119"/>
      <c r="AB130" s="348">
        <v>0</v>
      </c>
      <c r="AC130" s="348">
        <v>0</v>
      </c>
      <c r="AD130" s="348">
        <v>0</v>
      </c>
      <c r="AE130" s="348">
        <v>0</v>
      </c>
      <c r="AF130" s="348">
        <v>0</v>
      </c>
      <c r="AG130" s="348">
        <v>0</v>
      </c>
      <c r="AH130" s="202">
        <f t="shared" si="167"/>
        <v>0</v>
      </c>
      <c r="AI130" s="119"/>
      <c r="AJ130" s="348">
        <v>0</v>
      </c>
      <c r="AK130" s="348">
        <v>0</v>
      </c>
      <c r="AL130" s="348">
        <v>0</v>
      </c>
      <c r="AM130" s="348">
        <v>0</v>
      </c>
      <c r="AN130" s="348">
        <v>0</v>
      </c>
      <c r="AO130" s="348">
        <v>0</v>
      </c>
      <c r="AP130" s="349">
        <f t="shared" si="169"/>
        <v>0</v>
      </c>
      <c r="AQ130" s="119"/>
      <c r="AR130" s="348">
        <v>0</v>
      </c>
      <c r="AS130" s="348">
        <v>0</v>
      </c>
      <c r="AT130" s="348">
        <v>0</v>
      </c>
      <c r="AU130" s="348">
        <v>0</v>
      </c>
      <c r="AV130" s="348">
        <v>0</v>
      </c>
      <c r="AW130" s="348">
        <v>0</v>
      </c>
      <c r="AX130" s="394">
        <f t="shared" si="171"/>
        <v>0</v>
      </c>
      <c r="AY130" s="119"/>
      <c r="AZ130" s="348">
        <v>0</v>
      </c>
      <c r="BA130" s="348">
        <v>0</v>
      </c>
      <c r="BB130" s="348">
        <v>0</v>
      </c>
      <c r="BC130" s="348">
        <v>0</v>
      </c>
      <c r="BD130" s="348">
        <v>0</v>
      </c>
      <c r="BE130" s="348">
        <v>0</v>
      </c>
      <c r="BF130" s="202">
        <f t="shared" si="173"/>
        <v>0</v>
      </c>
      <c r="BG130" s="119"/>
      <c r="BH130" s="348">
        <v>0</v>
      </c>
      <c r="BI130" s="348">
        <v>0</v>
      </c>
      <c r="BJ130" s="348">
        <v>0</v>
      </c>
      <c r="BK130" s="348">
        <v>0</v>
      </c>
      <c r="BL130" s="348">
        <v>0</v>
      </c>
      <c r="BM130" s="348">
        <v>0</v>
      </c>
      <c r="BN130" s="349">
        <f t="shared" si="175"/>
        <v>0</v>
      </c>
      <c r="BO130" s="119"/>
      <c r="BP130" s="348">
        <v>0</v>
      </c>
      <c r="BQ130" s="348">
        <v>0</v>
      </c>
      <c r="BR130" s="348">
        <v>0</v>
      </c>
      <c r="BS130" s="348">
        <v>0</v>
      </c>
      <c r="BT130" s="348">
        <v>0</v>
      </c>
      <c r="BU130" s="348">
        <v>0</v>
      </c>
      <c r="BV130" s="202">
        <f t="shared" si="177"/>
        <v>0</v>
      </c>
      <c r="BW130" s="117"/>
      <c r="BX130" s="348">
        <v>0</v>
      </c>
      <c r="BY130" s="348">
        <v>0</v>
      </c>
      <c r="BZ130" s="348">
        <v>0</v>
      </c>
      <c r="CA130" s="348">
        <v>0</v>
      </c>
      <c r="CB130" s="348">
        <v>0</v>
      </c>
      <c r="CC130" s="348">
        <v>0</v>
      </c>
      <c r="CD130" s="202">
        <f t="shared" si="179"/>
        <v>0</v>
      </c>
      <c r="CE130" s="117"/>
      <c r="CF130" s="348">
        <v>0</v>
      </c>
      <c r="CG130" s="348">
        <v>0</v>
      </c>
      <c r="CH130" s="348">
        <v>0</v>
      </c>
      <c r="CI130" s="348">
        <v>0</v>
      </c>
      <c r="CJ130" s="348">
        <v>0</v>
      </c>
      <c r="CK130" s="348">
        <v>0</v>
      </c>
      <c r="CL130" s="117"/>
      <c r="CM130" s="348">
        <v>0</v>
      </c>
      <c r="CN130" s="348">
        <v>0</v>
      </c>
      <c r="CO130" s="348">
        <v>0</v>
      </c>
      <c r="CP130" s="348">
        <v>0</v>
      </c>
      <c r="CQ130" s="348">
        <v>0</v>
      </c>
      <c r="CR130" s="348">
        <v>0</v>
      </c>
      <c r="CS130" s="197"/>
      <c r="CT130" s="272">
        <f t="shared" si="195"/>
        <v>0</v>
      </c>
      <c r="CU130" s="272">
        <f t="shared" si="196"/>
        <v>0</v>
      </c>
      <c r="CV130" s="272">
        <f t="shared" si="197"/>
        <v>0</v>
      </c>
      <c r="CW130" s="272">
        <f t="shared" si="198"/>
        <v>0</v>
      </c>
      <c r="CX130" s="272">
        <f t="shared" si="199"/>
        <v>0</v>
      </c>
      <c r="CY130" s="272">
        <f t="shared" si="200"/>
        <v>0</v>
      </c>
    </row>
    <row r="131" spans="1:103" ht="15" customHeight="1" x14ac:dyDescent="0.25">
      <c r="A131" s="358">
        <v>2101010300</v>
      </c>
      <c r="B131" s="103"/>
      <c r="C131" s="97"/>
      <c r="D131" s="357" t="s">
        <v>260</v>
      </c>
      <c r="E131" s="348">
        <f t="shared" ref="E131:J131" si="213">SUM(E132:E135)</f>
        <v>0</v>
      </c>
      <c r="F131" s="348">
        <f t="shared" si="213"/>
        <v>0</v>
      </c>
      <c r="G131" s="348">
        <f t="shared" si="213"/>
        <v>0</v>
      </c>
      <c r="H131" s="348">
        <f t="shared" si="213"/>
        <v>0</v>
      </c>
      <c r="I131" s="348">
        <f t="shared" si="213"/>
        <v>0</v>
      </c>
      <c r="J131" s="348">
        <f t="shared" si="213"/>
        <v>0</v>
      </c>
      <c r="K131" s="352"/>
      <c r="L131" s="348">
        <f t="shared" ref="L131:Q131" si="214">SUM(L132:L135)</f>
        <v>0</v>
      </c>
      <c r="M131" s="348">
        <f t="shared" si="214"/>
        <v>0</v>
      </c>
      <c r="N131" s="348">
        <f t="shared" si="214"/>
        <v>0</v>
      </c>
      <c r="O131" s="348">
        <f t="shared" si="214"/>
        <v>0</v>
      </c>
      <c r="P131" s="348">
        <f t="shared" si="214"/>
        <v>0</v>
      </c>
      <c r="Q131" s="348">
        <f t="shared" si="214"/>
        <v>0</v>
      </c>
      <c r="R131" s="202">
        <f t="shared" si="163"/>
        <v>0</v>
      </c>
      <c r="S131" s="119"/>
      <c r="T131" s="348">
        <f t="shared" ref="T131:Y131" si="215">SUM(T132:T135)</f>
        <v>0</v>
      </c>
      <c r="U131" s="348">
        <f t="shared" si="215"/>
        <v>0</v>
      </c>
      <c r="V131" s="348">
        <f t="shared" si="215"/>
        <v>0</v>
      </c>
      <c r="W131" s="348">
        <f t="shared" si="215"/>
        <v>0</v>
      </c>
      <c r="X131" s="348">
        <f t="shared" si="215"/>
        <v>0</v>
      </c>
      <c r="Y131" s="356">
        <f t="shared" si="215"/>
        <v>0</v>
      </c>
      <c r="Z131" s="202">
        <f t="shared" si="165"/>
        <v>0</v>
      </c>
      <c r="AA131" s="119"/>
      <c r="AB131" s="348">
        <f t="shared" ref="AB131:AG131" si="216">SUM(AB132:AB135)</f>
        <v>0</v>
      </c>
      <c r="AC131" s="348">
        <f t="shared" si="216"/>
        <v>0</v>
      </c>
      <c r="AD131" s="348">
        <f t="shared" si="216"/>
        <v>0</v>
      </c>
      <c r="AE131" s="348">
        <f t="shared" si="216"/>
        <v>0</v>
      </c>
      <c r="AF131" s="348">
        <f t="shared" si="216"/>
        <v>0</v>
      </c>
      <c r="AG131" s="348">
        <f t="shared" si="216"/>
        <v>0</v>
      </c>
      <c r="AH131" s="202">
        <f t="shared" si="167"/>
        <v>0</v>
      </c>
      <c r="AI131" s="119"/>
      <c r="AJ131" s="348">
        <f t="shared" ref="AJ131:AO131" si="217">SUM(AJ132:AJ135)</f>
        <v>0</v>
      </c>
      <c r="AK131" s="348">
        <f t="shared" si="217"/>
        <v>0</v>
      </c>
      <c r="AL131" s="348">
        <f t="shared" si="217"/>
        <v>0</v>
      </c>
      <c r="AM131" s="348">
        <f t="shared" si="217"/>
        <v>0</v>
      </c>
      <c r="AN131" s="348">
        <f t="shared" si="217"/>
        <v>0</v>
      </c>
      <c r="AO131" s="348">
        <f t="shared" si="217"/>
        <v>0</v>
      </c>
      <c r="AP131" s="349">
        <f t="shared" si="169"/>
        <v>0</v>
      </c>
      <c r="AQ131" s="119"/>
      <c r="AR131" s="348">
        <f t="shared" ref="AR131:AW131" si="218">SUM(AR132:AR135)</f>
        <v>0</v>
      </c>
      <c r="AS131" s="348">
        <f t="shared" si="218"/>
        <v>0</v>
      </c>
      <c r="AT131" s="348">
        <f t="shared" si="218"/>
        <v>0</v>
      </c>
      <c r="AU131" s="348">
        <f t="shared" si="218"/>
        <v>0</v>
      </c>
      <c r="AV131" s="348">
        <f t="shared" si="218"/>
        <v>0</v>
      </c>
      <c r="AW131" s="348">
        <f t="shared" si="218"/>
        <v>0</v>
      </c>
      <c r="AX131" s="394">
        <f t="shared" si="171"/>
        <v>0</v>
      </c>
      <c r="AY131" s="119"/>
      <c r="AZ131" s="348">
        <f t="shared" ref="AZ131:BE131" si="219">SUM(AZ132:AZ135)</f>
        <v>0</v>
      </c>
      <c r="BA131" s="348">
        <f t="shared" si="219"/>
        <v>0</v>
      </c>
      <c r="BB131" s="348">
        <f t="shared" si="219"/>
        <v>0</v>
      </c>
      <c r="BC131" s="348">
        <f t="shared" si="219"/>
        <v>0</v>
      </c>
      <c r="BD131" s="348">
        <f t="shared" si="219"/>
        <v>0</v>
      </c>
      <c r="BE131" s="348">
        <f t="shared" si="219"/>
        <v>0</v>
      </c>
      <c r="BF131" s="202">
        <f t="shared" si="173"/>
        <v>0</v>
      </c>
      <c r="BG131" s="119"/>
      <c r="BH131" s="348">
        <f t="shared" ref="BH131:BM131" si="220">SUM(BH132:BH135)</f>
        <v>0</v>
      </c>
      <c r="BI131" s="348">
        <f t="shared" si="220"/>
        <v>0</v>
      </c>
      <c r="BJ131" s="348">
        <f t="shared" si="220"/>
        <v>0</v>
      </c>
      <c r="BK131" s="348">
        <f t="shared" si="220"/>
        <v>0</v>
      </c>
      <c r="BL131" s="348">
        <f t="shared" si="220"/>
        <v>0</v>
      </c>
      <c r="BM131" s="348">
        <f t="shared" si="220"/>
        <v>0</v>
      </c>
      <c r="BN131" s="349">
        <f t="shared" si="175"/>
        <v>0</v>
      </c>
      <c r="BO131" s="119"/>
      <c r="BP131" s="348">
        <f t="shared" ref="BP131:BU131" si="221">SUM(BP132:BP135)</f>
        <v>0</v>
      </c>
      <c r="BQ131" s="348">
        <f t="shared" si="221"/>
        <v>0</v>
      </c>
      <c r="BR131" s="348">
        <f t="shared" si="221"/>
        <v>0</v>
      </c>
      <c r="BS131" s="348">
        <f t="shared" si="221"/>
        <v>0</v>
      </c>
      <c r="BT131" s="348">
        <f t="shared" si="221"/>
        <v>0</v>
      </c>
      <c r="BU131" s="348">
        <f t="shared" si="221"/>
        <v>0</v>
      </c>
      <c r="BV131" s="202">
        <f t="shared" si="177"/>
        <v>0</v>
      </c>
      <c r="BW131" s="117"/>
      <c r="BX131" s="348">
        <f t="shared" ref="BX131:CC131" si="222">SUM(BX132:BX135)</f>
        <v>0</v>
      </c>
      <c r="BY131" s="348">
        <f t="shared" si="222"/>
        <v>0</v>
      </c>
      <c r="BZ131" s="348">
        <f t="shared" si="222"/>
        <v>0</v>
      </c>
      <c r="CA131" s="348">
        <f t="shared" si="222"/>
        <v>0</v>
      </c>
      <c r="CB131" s="348">
        <f t="shared" si="222"/>
        <v>0</v>
      </c>
      <c r="CC131" s="348">
        <f t="shared" si="222"/>
        <v>0</v>
      </c>
      <c r="CD131" s="202">
        <f t="shared" si="179"/>
        <v>0</v>
      </c>
      <c r="CE131" s="117"/>
      <c r="CF131" s="348">
        <f t="shared" ref="CF131:CK131" si="223">SUM(CF132:CF135)</f>
        <v>0</v>
      </c>
      <c r="CG131" s="348">
        <f t="shared" si="223"/>
        <v>0</v>
      </c>
      <c r="CH131" s="348">
        <f t="shared" si="223"/>
        <v>0</v>
      </c>
      <c r="CI131" s="348">
        <f t="shared" si="223"/>
        <v>0</v>
      </c>
      <c r="CJ131" s="348">
        <f t="shared" si="223"/>
        <v>0</v>
      </c>
      <c r="CK131" s="348">
        <f t="shared" si="223"/>
        <v>0</v>
      </c>
      <c r="CL131" s="117"/>
      <c r="CM131" s="348">
        <f t="shared" ref="CM131:CR131" si="224">SUM(CM132:CM135)</f>
        <v>0</v>
      </c>
      <c r="CN131" s="348">
        <f t="shared" si="224"/>
        <v>0</v>
      </c>
      <c r="CO131" s="348">
        <f t="shared" si="224"/>
        <v>0</v>
      </c>
      <c r="CP131" s="348">
        <f t="shared" si="224"/>
        <v>0</v>
      </c>
      <c r="CQ131" s="348">
        <f t="shared" si="224"/>
        <v>0</v>
      </c>
      <c r="CR131" s="348">
        <f t="shared" si="224"/>
        <v>0</v>
      </c>
      <c r="CS131" s="197"/>
      <c r="CT131" s="272">
        <f t="shared" si="195"/>
        <v>0</v>
      </c>
      <c r="CU131" s="272">
        <f t="shared" si="196"/>
        <v>0</v>
      </c>
      <c r="CV131" s="272">
        <f t="shared" si="197"/>
        <v>0</v>
      </c>
      <c r="CW131" s="272">
        <f t="shared" si="198"/>
        <v>0</v>
      </c>
      <c r="CX131" s="272">
        <f t="shared" si="199"/>
        <v>0</v>
      </c>
      <c r="CY131" s="272">
        <f t="shared" si="200"/>
        <v>0</v>
      </c>
    </row>
    <row r="132" spans="1:103" ht="15" customHeight="1" x14ac:dyDescent="0.25">
      <c r="A132" s="358">
        <v>2101010310</v>
      </c>
      <c r="B132" s="103"/>
      <c r="C132" s="97"/>
      <c r="D132" s="397" t="s">
        <v>52</v>
      </c>
      <c r="E132" s="348">
        <v>0</v>
      </c>
      <c r="F132" s="348">
        <v>0</v>
      </c>
      <c r="G132" s="348">
        <v>0</v>
      </c>
      <c r="H132" s="348">
        <v>0</v>
      </c>
      <c r="I132" s="348">
        <v>0</v>
      </c>
      <c r="J132" s="348">
        <v>0</v>
      </c>
      <c r="K132" s="352"/>
      <c r="L132" s="348">
        <v>0</v>
      </c>
      <c r="M132" s="348">
        <v>0</v>
      </c>
      <c r="N132" s="348">
        <v>0</v>
      </c>
      <c r="O132" s="348">
        <v>0</v>
      </c>
      <c r="P132" s="348">
        <v>0</v>
      </c>
      <c r="Q132" s="348">
        <v>0</v>
      </c>
      <c r="R132" s="202">
        <f t="shared" si="163"/>
        <v>0</v>
      </c>
      <c r="S132" s="119"/>
      <c r="T132" s="348">
        <v>0</v>
      </c>
      <c r="U132" s="348">
        <v>0</v>
      </c>
      <c r="V132" s="348">
        <v>0</v>
      </c>
      <c r="W132" s="348">
        <v>0</v>
      </c>
      <c r="X132" s="348">
        <v>0</v>
      </c>
      <c r="Y132" s="356">
        <v>0</v>
      </c>
      <c r="Z132" s="202">
        <f t="shared" si="165"/>
        <v>0</v>
      </c>
      <c r="AA132" s="119"/>
      <c r="AB132" s="348">
        <v>0</v>
      </c>
      <c r="AC132" s="348">
        <v>0</v>
      </c>
      <c r="AD132" s="348">
        <v>0</v>
      </c>
      <c r="AE132" s="348">
        <v>0</v>
      </c>
      <c r="AF132" s="348">
        <v>0</v>
      </c>
      <c r="AG132" s="348">
        <v>0</v>
      </c>
      <c r="AH132" s="202">
        <f t="shared" si="167"/>
        <v>0</v>
      </c>
      <c r="AI132" s="119"/>
      <c r="AJ132" s="348">
        <v>0</v>
      </c>
      <c r="AK132" s="348">
        <v>0</v>
      </c>
      <c r="AL132" s="348">
        <v>0</v>
      </c>
      <c r="AM132" s="348">
        <v>0</v>
      </c>
      <c r="AN132" s="348">
        <v>0</v>
      </c>
      <c r="AO132" s="348">
        <v>0</v>
      </c>
      <c r="AP132" s="349">
        <f t="shared" si="169"/>
        <v>0</v>
      </c>
      <c r="AQ132" s="119"/>
      <c r="AR132" s="348">
        <v>0</v>
      </c>
      <c r="AS132" s="348">
        <v>0</v>
      </c>
      <c r="AT132" s="348">
        <v>0</v>
      </c>
      <c r="AU132" s="348">
        <v>0</v>
      </c>
      <c r="AV132" s="348">
        <v>0</v>
      </c>
      <c r="AW132" s="348">
        <v>0</v>
      </c>
      <c r="AX132" s="394">
        <f t="shared" si="171"/>
        <v>0</v>
      </c>
      <c r="AY132" s="119"/>
      <c r="AZ132" s="348">
        <v>0</v>
      </c>
      <c r="BA132" s="348">
        <v>0</v>
      </c>
      <c r="BB132" s="348">
        <v>0</v>
      </c>
      <c r="BC132" s="348">
        <v>0</v>
      </c>
      <c r="BD132" s="348">
        <v>0</v>
      </c>
      <c r="BE132" s="348">
        <v>0</v>
      </c>
      <c r="BF132" s="202">
        <f t="shared" si="173"/>
        <v>0</v>
      </c>
      <c r="BG132" s="119"/>
      <c r="BH132" s="348">
        <v>0</v>
      </c>
      <c r="BI132" s="348">
        <v>0</v>
      </c>
      <c r="BJ132" s="348">
        <v>0</v>
      </c>
      <c r="BK132" s="348">
        <v>0</v>
      </c>
      <c r="BL132" s="348">
        <v>0</v>
      </c>
      <c r="BM132" s="348">
        <v>0</v>
      </c>
      <c r="BN132" s="349">
        <f t="shared" si="175"/>
        <v>0</v>
      </c>
      <c r="BO132" s="119"/>
      <c r="BP132" s="348">
        <v>0</v>
      </c>
      <c r="BQ132" s="348">
        <v>0</v>
      </c>
      <c r="BR132" s="348">
        <v>0</v>
      </c>
      <c r="BS132" s="348">
        <v>0</v>
      </c>
      <c r="BT132" s="348">
        <v>0</v>
      </c>
      <c r="BU132" s="348">
        <v>0</v>
      </c>
      <c r="BV132" s="202">
        <f t="shared" si="177"/>
        <v>0</v>
      </c>
      <c r="BW132" s="117"/>
      <c r="BX132" s="348">
        <v>0</v>
      </c>
      <c r="BY132" s="348">
        <v>0</v>
      </c>
      <c r="BZ132" s="348">
        <v>0</v>
      </c>
      <c r="CA132" s="348">
        <v>0</v>
      </c>
      <c r="CB132" s="348">
        <v>0</v>
      </c>
      <c r="CC132" s="348">
        <v>0</v>
      </c>
      <c r="CD132" s="202">
        <f t="shared" si="179"/>
        <v>0</v>
      </c>
      <c r="CE132" s="117"/>
      <c r="CF132" s="348">
        <v>0</v>
      </c>
      <c r="CG132" s="348">
        <v>0</v>
      </c>
      <c r="CH132" s="348">
        <v>0</v>
      </c>
      <c r="CI132" s="348">
        <v>0</v>
      </c>
      <c r="CJ132" s="348">
        <v>0</v>
      </c>
      <c r="CK132" s="348">
        <v>0</v>
      </c>
      <c r="CL132" s="117"/>
      <c r="CM132" s="348">
        <v>0</v>
      </c>
      <c r="CN132" s="348">
        <v>0</v>
      </c>
      <c r="CO132" s="348">
        <v>0</v>
      </c>
      <c r="CP132" s="348">
        <v>0</v>
      </c>
      <c r="CQ132" s="348">
        <v>0</v>
      </c>
      <c r="CR132" s="348">
        <v>0</v>
      </c>
      <c r="CS132" s="197"/>
      <c r="CT132" s="272">
        <f t="shared" si="195"/>
        <v>0</v>
      </c>
      <c r="CU132" s="272">
        <f t="shared" si="196"/>
        <v>0</v>
      </c>
      <c r="CV132" s="272">
        <f t="shared" si="197"/>
        <v>0</v>
      </c>
      <c r="CW132" s="272">
        <f t="shared" si="198"/>
        <v>0</v>
      </c>
      <c r="CX132" s="272">
        <f t="shared" si="199"/>
        <v>0</v>
      </c>
      <c r="CY132" s="272">
        <f t="shared" si="200"/>
        <v>0</v>
      </c>
    </row>
    <row r="133" spans="1:103" ht="15" customHeight="1" x14ac:dyDescent="0.25">
      <c r="A133" s="358">
        <v>2101010320</v>
      </c>
      <c r="B133" s="103"/>
      <c r="C133" s="97"/>
      <c r="D133" s="397" t="s">
        <v>51</v>
      </c>
      <c r="E133" s="348">
        <v>0</v>
      </c>
      <c r="F133" s="348">
        <v>0</v>
      </c>
      <c r="G133" s="348">
        <v>0</v>
      </c>
      <c r="H133" s="348">
        <v>0</v>
      </c>
      <c r="I133" s="348">
        <v>0</v>
      </c>
      <c r="J133" s="348">
        <v>0</v>
      </c>
      <c r="K133" s="352"/>
      <c r="L133" s="348">
        <v>0</v>
      </c>
      <c r="M133" s="348">
        <v>0</v>
      </c>
      <c r="N133" s="348">
        <v>0</v>
      </c>
      <c r="O133" s="348">
        <v>0</v>
      </c>
      <c r="P133" s="348">
        <v>0</v>
      </c>
      <c r="Q133" s="348">
        <v>0</v>
      </c>
      <c r="R133" s="202">
        <f t="shared" si="163"/>
        <v>0</v>
      </c>
      <c r="S133" s="119"/>
      <c r="T133" s="348">
        <v>0</v>
      </c>
      <c r="U133" s="348">
        <v>0</v>
      </c>
      <c r="V133" s="348">
        <v>0</v>
      </c>
      <c r="W133" s="348">
        <v>0</v>
      </c>
      <c r="X133" s="348">
        <v>0</v>
      </c>
      <c r="Y133" s="356">
        <v>0</v>
      </c>
      <c r="Z133" s="202">
        <f t="shared" si="165"/>
        <v>0</v>
      </c>
      <c r="AA133" s="119"/>
      <c r="AB133" s="348">
        <v>0</v>
      </c>
      <c r="AC133" s="348">
        <v>0</v>
      </c>
      <c r="AD133" s="348">
        <v>0</v>
      </c>
      <c r="AE133" s="348">
        <v>0</v>
      </c>
      <c r="AF133" s="348">
        <v>0</v>
      </c>
      <c r="AG133" s="348">
        <v>0</v>
      </c>
      <c r="AH133" s="202">
        <f t="shared" si="167"/>
        <v>0</v>
      </c>
      <c r="AI133" s="119"/>
      <c r="AJ133" s="348">
        <v>0</v>
      </c>
      <c r="AK133" s="348">
        <v>0</v>
      </c>
      <c r="AL133" s="348">
        <v>0</v>
      </c>
      <c r="AM133" s="348">
        <v>0</v>
      </c>
      <c r="AN133" s="348">
        <v>0</v>
      </c>
      <c r="AO133" s="348">
        <v>0</v>
      </c>
      <c r="AP133" s="349">
        <f t="shared" si="169"/>
        <v>0</v>
      </c>
      <c r="AQ133" s="119"/>
      <c r="AR133" s="348">
        <v>0</v>
      </c>
      <c r="AS133" s="348">
        <v>0</v>
      </c>
      <c r="AT133" s="348">
        <v>0</v>
      </c>
      <c r="AU133" s="348">
        <v>0</v>
      </c>
      <c r="AV133" s="348">
        <v>0</v>
      </c>
      <c r="AW133" s="348">
        <v>0</v>
      </c>
      <c r="AX133" s="394">
        <f t="shared" si="171"/>
        <v>0</v>
      </c>
      <c r="AY133" s="119"/>
      <c r="AZ133" s="348">
        <v>0</v>
      </c>
      <c r="BA133" s="348">
        <v>0</v>
      </c>
      <c r="BB133" s="348">
        <v>0</v>
      </c>
      <c r="BC133" s="348">
        <v>0</v>
      </c>
      <c r="BD133" s="348">
        <v>0</v>
      </c>
      <c r="BE133" s="348">
        <v>0</v>
      </c>
      <c r="BF133" s="202">
        <f t="shared" si="173"/>
        <v>0</v>
      </c>
      <c r="BG133" s="119"/>
      <c r="BH133" s="348">
        <v>0</v>
      </c>
      <c r="BI133" s="348">
        <v>0</v>
      </c>
      <c r="BJ133" s="348">
        <v>0</v>
      </c>
      <c r="BK133" s="348">
        <v>0</v>
      </c>
      <c r="BL133" s="348">
        <v>0</v>
      </c>
      <c r="BM133" s="348">
        <v>0</v>
      </c>
      <c r="BN133" s="349">
        <f t="shared" si="175"/>
        <v>0</v>
      </c>
      <c r="BO133" s="119"/>
      <c r="BP133" s="348">
        <v>0</v>
      </c>
      <c r="BQ133" s="348">
        <v>0</v>
      </c>
      <c r="BR133" s="348">
        <v>0</v>
      </c>
      <c r="BS133" s="348">
        <v>0</v>
      </c>
      <c r="BT133" s="348">
        <v>0</v>
      </c>
      <c r="BU133" s="348">
        <v>0</v>
      </c>
      <c r="BV133" s="202">
        <f t="shared" si="177"/>
        <v>0</v>
      </c>
      <c r="BW133" s="117"/>
      <c r="BX133" s="348">
        <v>0</v>
      </c>
      <c r="BY133" s="348">
        <v>0</v>
      </c>
      <c r="BZ133" s="348">
        <v>0</v>
      </c>
      <c r="CA133" s="348">
        <v>0</v>
      </c>
      <c r="CB133" s="348">
        <v>0</v>
      </c>
      <c r="CC133" s="348">
        <v>0</v>
      </c>
      <c r="CD133" s="202">
        <f t="shared" si="179"/>
        <v>0</v>
      </c>
      <c r="CE133" s="117"/>
      <c r="CF133" s="348">
        <v>0</v>
      </c>
      <c r="CG133" s="348">
        <v>0</v>
      </c>
      <c r="CH133" s="348">
        <v>0</v>
      </c>
      <c r="CI133" s="348">
        <v>0</v>
      </c>
      <c r="CJ133" s="348">
        <v>0</v>
      </c>
      <c r="CK133" s="348">
        <v>0</v>
      </c>
      <c r="CL133" s="117"/>
      <c r="CM133" s="348">
        <v>0</v>
      </c>
      <c r="CN133" s="348">
        <v>0</v>
      </c>
      <c r="CO133" s="348">
        <v>0</v>
      </c>
      <c r="CP133" s="348">
        <v>0</v>
      </c>
      <c r="CQ133" s="348">
        <v>0</v>
      </c>
      <c r="CR133" s="348">
        <v>0</v>
      </c>
      <c r="CS133" s="197"/>
      <c r="CT133" s="272">
        <f t="shared" si="195"/>
        <v>0</v>
      </c>
      <c r="CU133" s="272">
        <f t="shared" si="196"/>
        <v>0</v>
      </c>
      <c r="CV133" s="272">
        <f t="shared" si="197"/>
        <v>0</v>
      </c>
      <c r="CW133" s="272">
        <f t="shared" si="198"/>
        <v>0</v>
      </c>
      <c r="CX133" s="272">
        <f t="shared" si="199"/>
        <v>0</v>
      </c>
      <c r="CY133" s="272">
        <f t="shared" si="200"/>
        <v>0</v>
      </c>
    </row>
    <row r="134" spans="1:103" ht="15" customHeight="1" x14ac:dyDescent="0.25">
      <c r="A134" s="358">
        <v>2101010330</v>
      </c>
      <c r="B134" s="103"/>
      <c r="C134" s="97"/>
      <c r="D134" s="397" t="s">
        <v>37</v>
      </c>
      <c r="E134" s="348">
        <v>0</v>
      </c>
      <c r="F134" s="348">
        <v>0</v>
      </c>
      <c r="G134" s="348">
        <v>0</v>
      </c>
      <c r="H134" s="348">
        <v>0</v>
      </c>
      <c r="I134" s="348">
        <v>0</v>
      </c>
      <c r="J134" s="348">
        <v>0</v>
      </c>
      <c r="K134" s="352"/>
      <c r="L134" s="348">
        <v>0</v>
      </c>
      <c r="M134" s="348">
        <v>0</v>
      </c>
      <c r="N134" s="348">
        <v>0</v>
      </c>
      <c r="O134" s="348">
        <v>0</v>
      </c>
      <c r="P134" s="348">
        <v>0</v>
      </c>
      <c r="Q134" s="348">
        <v>0</v>
      </c>
      <c r="R134" s="202">
        <f t="shared" si="163"/>
        <v>0</v>
      </c>
      <c r="S134" s="119"/>
      <c r="T134" s="348">
        <v>0</v>
      </c>
      <c r="U134" s="348">
        <v>0</v>
      </c>
      <c r="V134" s="348">
        <v>0</v>
      </c>
      <c r="W134" s="348">
        <v>0</v>
      </c>
      <c r="X134" s="348">
        <v>0</v>
      </c>
      <c r="Y134" s="356">
        <v>0</v>
      </c>
      <c r="Z134" s="202">
        <f t="shared" si="165"/>
        <v>0</v>
      </c>
      <c r="AA134" s="119"/>
      <c r="AB134" s="348">
        <v>0</v>
      </c>
      <c r="AC134" s="348">
        <v>0</v>
      </c>
      <c r="AD134" s="348">
        <v>0</v>
      </c>
      <c r="AE134" s="348">
        <v>0</v>
      </c>
      <c r="AF134" s="348">
        <v>0</v>
      </c>
      <c r="AG134" s="348">
        <v>0</v>
      </c>
      <c r="AH134" s="202">
        <f t="shared" si="167"/>
        <v>0</v>
      </c>
      <c r="AI134" s="119"/>
      <c r="AJ134" s="348">
        <v>0</v>
      </c>
      <c r="AK134" s="348">
        <v>0</v>
      </c>
      <c r="AL134" s="348">
        <v>0</v>
      </c>
      <c r="AM134" s="348">
        <v>0</v>
      </c>
      <c r="AN134" s="348">
        <v>0</v>
      </c>
      <c r="AO134" s="348">
        <v>0</v>
      </c>
      <c r="AP134" s="349">
        <f t="shared" si="169"/>
        <v>0</v>
      </c>
      <c r="AQ134" s="119"/>
      <c r="AR134" s="348">
        <v>0</v>
      </c>
      <c r="AS134" s="348">
        <v>0</v>
      </c>
      <c r="AT134" s="348">
        <v>0</v>
      </c>
      <c r="AU134" s="348">
        <v>0</v>
      </c>
      <c r="AV134" s="348">
        <v>0</v>
      </c>
      <c r="AW134" s="348">
        <v>0</v>
      </c>
      <c r="AX134" s="394">
        <f t="shared" si="171"/>
        <v>0</v>
      </c>
      <c r="AY134" s="119"/>
      <c r="AZ134" s="348">
        <v>0</v>
      </c>
      <c r="BA134" s="348">
        <v>0</v>
      </c>
      <c r="BB134" s="348">
        <v>0</v>
      </c>
      <c r="BC134" s="348">
        <v>0</v>
      </c>
      <c r="BD134" s="348">
        <v>0</v>
      </c>
      <c r="BE134" s="348">
        <v>0</v>
      </c>
      <c r="BF134" s="202">
        <f t="shared" si="173"/>
        <v>0</v>
      </c>
      <c r="BG134" s="119"/>
      <c r="BH134" s="348">
        <v>0</v>
      </c>
      <c r="BI134" s="348">
        <v>0</v>
      </c>
      <c r="BJ134" s="348">
        <v>0</v>
      </c>
      <c r="BK134" s="348">
        <v>0</v>
      </c>
      <c r="BL134" s="348">
        <v>0</v>
      </c>
      <c r="BM134" s="348">
        <v>0</v>
      </c>
      <c r="BN134" s="349">
        <f t="shared" si="175"/>
        <v>0</v>
      </c>
      <c r="BO134" s="119"/>
      <c r="BP134" s="348">
        <v>0</v>
      </c>
      <c r="BQ134" s="348">
        <v>0</v>
      </c>
      <c r="BR134" s="348">
        <v>0</v>
      </c>
      <c r="BS134" s="348">
        <v>0</v>
      </c>
      <c r="BT134" s="348">
        <v>0</v>
      </c>
      <c r="BU134" s="348">
        <v>0</v>
      </c>
      <c r="BV134" s="202">
        <f t="shared" si="177"/>
        <v>0</v>
      </c>
      <c r="BW134" s="117"/>
      <c r="BX134" s="348">
        <v>0</v>
      </c>
      <c r="BY134" s="348">
        <v>0</v>
      </c>
      <c r="BZ134" s="348">
        <v>0</v>
      </c>
      <c r="CA134" s="348">
        <v>0</v>
      </c>
      <c r="CB134" s="348">
        <v>0</v>
      </c>
      <c r="CC134" s="348">
        <v>0</v>
      </c>
      <c r="CD134" s="202">
        <f t="shared" si="179"/>
        <v>0</v>
      </c>
      <c r="CE134" s="117"/>
      <c r="CF134" s="348">
        <v>0</v>
      </c>
      <c r="CG134" s="348">
        <v>0</v>
      </c>
      <c r="CH134" s="348">
        <v>0</v>
      </c>
      <c r="CI134" s="348">
        <v>0</v>
      </c>
      <c r="CJ134" s="348">
        <v>0</v>
      </c>
      <c r="CK134" s="348">
        <v>0</v>
      </c>
      <c r="CL134" s="117"/>
      <c r="CM134" s="348">
        <v>0</v>
      </c>
      <c r="CN134" s="348">
        <v>0</v>
      </c>
      <c r="CO134" s="348">
        <v>0</v>
      </c>
      <c r="CP134" s="348">
        <v>0</v>
      </c>
      <c r="CQ134" s="348">
        <v>0</v>
      </c>
      <c r="CR134" s="348">
        <v>0</v>
      </c>
      <c r="CS134" s="197"/>
      <c r="CT134" s="272">
        <f t="shared" si="195"/>
        <v>0</v>
      </c>
      <c r="CU134" s="272">
        <f t="shared" si="196"/>
        <v>0</v>
      </c>
      <c r="CV134" s="272">
        <f t="shared" si="197"/>
        <v>0</v>
      </c>
      <c r="CW134" s="272">
        <f t="shared" si="198"/>
        <v>0</v>
      </c>
      <c r="CX134" s="272">
        <f t="shared" si="199"/>
        <v>0</v>
      </c>
      <c r="CY134" s="272">
        <f t="shared" si="200"/>
        <v>0</v>
      </c>
    </row>
    <row r="135" spans="1:103" ht="15" customHeight="1" x14ac:dyDescent="0.25">
      <c r="A135" s="358">
        <v>2101010390</v>
      </c>
      <c r="B135" s="103"/>
      <c r="C135" s="97"/>
      <c r="D135" s="386" t="s">
        <v>76</v>
      </c>
      <c r="E135" s="348">
        <v>0</v>
      </c>
      <c r="F135" s="348">
        <v>0</v>
      </c>
      <c r="G135" s="348">
        <v>0</v>
      </c>
      <c r="H135" s="348">
        <v>0</v>
      </c>
      <c r="I135" s="348">
        <v>0</v>
      </c>
      <c r="J135" s="348">
        <v>0</v>
      </c>
      <c r="K135" s="352"/>
      <c r="L135" s="348">
        <v>0</v>
      </c>
      <c r="M135" s="348">
        <v>0</v>
      </c>
      <c r="N135" s="348">
        <v>0</v>
      </c>
      <c r="O135" s="348">
        <v>0</v>
      </c>
      <c r="P135" s="348">
        <v>0</v>
      </c>
      <c r="Q135" s="348">
        <v>0</v>
      </c>
      <c r="R135" s="202">
        <f t="shared" si="163"/>
        <v>0</v>
      </c>
      <c r="S135" s="119"/>
      <c r="T135" s="348">
        <v>0</v>
      </c>
      <c r="U135" s="348">
        <v>0</v>
      </c>
      <c r="V135" s="348">
        <v>0</v>
      </c>
      <c r="W135" s="348">
        <v>0</v>
      </c>
      <c r="X135" s="348">
        <v>0</v>
      </c>
      <c r="Y135" s="356">
        <v>0</v>
      </c>
      <c r="Z135" s="202">
        <f t="shared" si="165"/>
        <v>0</v>
      </c>
      <c r="AA135" s="119"/>
      <c r="AB135" s="348">
        <v>0</v>
      </c>
      <c r="AC135" s="348">
        <v>0</v>
      </c>
      <c r="AD135" s="348">
        <v>0</v>
      </c>
      <c r="AE135" s="348">
        <v>0</v>
      </c>
      <c r="AF135" s="348">
        <v>0</v>
      </c>
      <c r="AG135" s="348">
        <v>0</v>
      </c>
      <c r="AH135" s="202">
        <f t="shared" si="167"/>
        <v>0</v>
      </c>
      <c r="AI135" s="119"/>
      <c r="AJ135" s="348">
        <v>0</v>
      </c>
      <c r="AK135" s="348">
        <v>0</v>
      </c>
      <c r="AL135" s="348">
        <v>0</v>
      </c>
      <c r="AM135" s="348">
        <v>0</v>
      </c>
      <c r="AN135" s="348">
        <v>0</v>
      </c>
      <c r="AO135" s="348">
        <v>0</v>
      </c>
      <c r="AP135" s="349">
        <f t="shared" si="169"/>
        <v>0</v>
      </c>
      <c r="AQ135" s="119"/>
      <c r="AR135" s="348">
        <v>0</v>
      </c>
      <c r="AS135" s="348">
        <v>0</v>
      </c>
      <c r="AT135" s="348">
        <v>0</v>
      </c>
      <c r="AU135" s="348">
        <v>0</v>
      </c>
      <c r="AV135" s="348">
        <v>0</v>
      </c>
      <c r="AW135" s="348">
        <v>0</v>
      </c>
      <c r="AX135" s="394">
        <f t="shared" si="171"/>
        <v>0</v>
      </c>
      <c r="AY135" s="119"/>
      <c r="AZ135" s="348">
        <v>0</v>
      </c>
      <c r="BA135" s="348">
        <v>0</v>
      </c>
      <c r="BB135" s="348">
        <v>0</v>
      </c>
      <c r="BC135" s="348">
        <v>0</v>
      </c>
      <c r="BD135" s="348">
        <v>0</v>
      </c>
      <c r="BE135" s="348">
        <v>0</v>
      </c>
      <c r="BF135" s="202">
        <f t="shared" si="173"/>
        <v>0</v>
      </c>
      <c r="BG135" s="119"/>
      <c r="BH135" s="348">
        <v>0</v>
      </c>
      <c r="BI135" s="348">
        <v>0</v>
      </c>
      <c r="BJ135" s="348">
        <v>0</v>
      </c>
      <c r="BK135" s="348">
        <v>0</v>
      </c>
      <c r="BL135" s="348">
        <v>0</v>
      </c>
      <c r="BM135" s="348">
        <v>0</v>
      </c>
      <c r="BN135" s="349">
        <f t="shared" si="175"/>
        <v>0</v>
      </c>
      <c r="BO135" s="119"/>
      <c r="BP135" s="348">
        <v>0</v>
      </c>
      <c r="BQ135" s="348">
        <v>0</v>
      </c>
      <c r="BR135" s="348">
        <v>0</v>
      </c>
      <c r="BS135" s="348">
        <v>0</v>
      </c>
      <c r="BT135" s="348">
        <v>0</v>
      </c>
      <c r="BU135" s="348">
        <v>0</v>
      </c>
      <c r="BV135" s="202">
        <f t="shared" si="177"/>
        <v>0</v>
      </c>
      <c r="BW135" s="117"/>
      <c r="BX135" s="348">
        <v>0</v>
      </c>
      <c r="BY135" s="348">
        <v>0</v>
      </c>
      <c r="BZ135" s="348">
        <v>0</v>
      </c>
      <c r="CA135" s="348">
        <v>0</v>
      </c>
      <c r="CB135" s="348">
        <v>0</v>
      </c>
      <c r="CC135" s="348">
        <v>0</v>
      </c>
      <c r="CD135" s="202">
        <f t="shared" si="179"/>
        <v>0</v>
      </c>
      <c r="CE135" s="117"/>
      <c r="CF135" s="348">
        <v>0</v>
      </c>
      <c r="CG135" s="348">
        <v>0</v>
      </c>
      <c r="CH135" s="348">
        <v>0</v>
      </c>
      <c r="CI135" s="348">
        <v>0</v>
      </c>
      <c r="CJ135" s="348">
        <v>0</v>
      </c>
      <c r="CK135" s="348">
        <v>0</v>
      </c>
      <c r="CL135" s="117"/>
      <c r="CM135" s="348">
        <v>0</v>
      </c>
      <c r="CN135" s="348">
        <v>0</v>
      </c>
      <c r="CO135" s="348">
        <v>0</v>
      </c>
      <c r="CP135" s="348">
        <v>0</v>
      </c>
      <c r="CQ135" s="348">
        <v>0</v>
      </c>
      <c r="CR135" s="348">
        <v>0</v>
      </c>
      <c r="CS135" s="197"/>
      <c r="CT135" s="272">
        <f t="shared" si="195"/>
        <v>0</v>
      </c>
      <c r="CU135" s="272">
        <f t="shared" si="196"/>
        <v>0</v>
      </c>
      <c r="CV135" s="272">
        <f t="shared" si="197"/>
        <v>0</v>
      </c>
      <c r="CW135" s="272">
        <f t="shared" si="198"/>
        <v>0</v>
      </c>
      <c r="CX135" s="272">
        <f t="shared" si="199"/>
        <v>0</v>
      </c>
      <c r="CY135" s="272">
        <f t="shared" si="200"/>
        <v>0</v>
      </c>
    </row>
    <row r="136" spans="1:103" s="79" customFormat="1" ht="15" customHeight="1" x14ac:dyDescent="0.25">
      <c r="A136" s="355">
        <v>2101020000</v>
      </c>
      <c r="B136" s="103"/>
      <c r="C136" s="359" t="s">
        <v>80</v>
      </c>
      <c r="D136" s="353"/>
      <c r="E136" s="202">
        <f t="shared" ref="E136:J136" si="225">E137+E138+E139</f>
        <v>0</v>
      </c>
      <c r="F136" s="202">
        <f t="shared" si="225"/>
        <v>0</v>
      </c>
      <c r="G136" s="202">
        <f t="shared" si="225"/>
        <v>0</v>
      </c>
      <c r="H136" s="202">
        <f t="shared" si="225"/>
        <v>0</v>
      </c>
      <c r="I136" s="202">
        <f t="shared" si="225"/>
        <v>0</v>
      </c>
      <c r="J136" s="202">
        <f t="shared" si="225"/>
        <v>0</v>
      </c>
      <c r="K136" s="352"/>
      <c r="L136" s="202">
        <f t="shared" ref="L136:Q136" si="226">L137+L138+L139</f>
        <v>0</v>
      </c>
      <c r="M136" s="202">
        <f t="shared" si="226"/>
        <v>0</v>
      </c>
      <c r="N136" s="202">
        <f t="shared" si="226"/>
        <v>0</v>
      </c>
      <c r="O136" s="202">
        <f t="shared" si="226"/>
        <v>0</v>
      </c>
      <c r="P136" s="202">
        <f t="shared" si="226"/>
        <v>0</v>
      </c>
      <c r="Q136" s="202">
        <f t="shared" si="226"/>
        <v>0</v>
      </c>
      <c r="R136" s="202">
        <f t="shared" si="163"/>
        <v>0</v>
      </c>
      <c r="S136" s="119"/>
      <c r="T136" s="202">
        <f t="shared" ref="T136:Y136" si="227">T137+T138+T139</f>
        <v>0</v>
      </c>
      <c r="U136" s="202">
        <f t="shared" si="227"/>
        <v>0</v>
      </c>
      <c r="V136" s="202">
        <f t="shared" si="227"/>
        <v>0</v>
      </c>
      <c r="W136" s="202">
        <f t="shared" si="227"/>
        <v>0</v>
      </c>
      <c r="X136" s="202">
        <f t="shared" si="227"/>
        <v>0</v>
      </c>
      <c r="Y136" s="383">
        <f t="shared" si="227"/>
        <v>0</v>
      </c>
      <c r="Z136" s="202">
        <f t="shared" si="165"/>
        <v>0</v>
      </c>
      <c r="AA136" s="119"/>
      <c r="AB136" s="202">
        <f t="shared" ref="AB136:AG136" si="228">AB137+AB138+AB139</f>
        <v>0</v>
      </c>
      <c r="AC136" s="202">
        <f t="shared" si="228"/>
        <v>0</v>
      </c>
      <c r="AD136" s="202">
        <f t="shared" si="228"/>
        <v>0</v>
      </c>
      <c r="AE136" s="202">
        <f t="shared" si="228"/>
        <v>0</v>
      </c>
      <c r="AF136" s="202">
        <f t="shared" si="228"/>
        <v>0</v>
      </c>
      <c r="AG136" s="202">
        <f t="shared" si="228"/>
        <v>0</v>
      </c>
      <c r="AH136" s="202">
        <f t="shared" si="167"/>
        <v>0</v>
      </c>
      <c r="AI136" s="119"/>
      <c r="AJ136" s="202">
        <f t="shared" ref="AJ136:AO136" si="229">AJ137+AJ138+AJ139</f>
        <v>0</v>
      </c>
      <c r="AK136" s="202">
        <f t="shared" si="229"/>
        <v>0</v>
      </c>
      <c r="AL136" s="202">
        <f t="shared" si="229"/>
        <v>0</v>
      </c>
      <c r="AM136" s="202">
        <f t="shared" si="229"/>
        <v>0</v>
      </c>
      <c r="AN136" s="202">
        <f t="shared" si="229"/>
        <v>0</v>
      </c>
      <c r="AO136" s="202">
        <f t="shared" si="229"/>
        <v>0</v>
      </c>
      <c r="AP136" s="349">
        <f t="shared" si="169"/>
        <v>0</v>
      </c>
      <c r="AQ136" s="119"/>
      <c r="AR136" s="202">
        <f t="shared" ref="AR136:AW136" si="230">AR137+AR138+AR139</f>
        <v>0</v>
      </c>
      <c r="AS136" s="202">
        <f t="shared" si="230"/>
        <v>0</v>
      </c>
      <c r="AT136" s="202">
        <f t="shared" si="230"/>
        <v>0</v>
      </c>
      <c r="AU136" s="202">
        <f t="shared" si="230"/>
        <v>0</v>
      </c>
      <c r="AV136" s="202">
        <f t="shared" si="230"/>
        <v>0</v>
      </c>
      <c r="AW136" s="202">
        <f t="shared" si="230"/>
        <v>0</v>
      </c>
      <c r="AX136" s="394">
        <f t="shared" si="171"/>
        <v>0</v>
      </c>
      <c r="AY136" s="119"/>
      <c r="AZ136" s="202">
        <f t="shared" ref="AZ136:BE136" si="231">AZ137+AZ138+AZ139</f>
        <v>0</v>
      </c>
      <c r="BA136" s="202">
        <f t="shared" si="231"/>
        <v>0</v>
      </c>
      <c r="BB136" s="202">
        <f t="shared" si="231"/>
        <v>0</v>
      </c>
      <c r="BC136" s="202">
        <f t="shared" si="231"/>
        <v>0</v>
      </c>
      <c r="BD136" s="202">
        <f t="shared" si="231"/>
        <v>0</v>
      </c>
      <c r="BE136" s="202">
        <f t="shared" si="231"/>
        <v>0</v>
      </c>
      <c r="BF136" s="202">
        <f t="shared" si="173"/>
        <v>0</v>
      </c>
      <c r="BG136" s="119"/>
      <c r="BH136" s="202">
        <f t="shared" ref="BH136:BM136" si="232">BH137+BH138+BH139</f>
        <v>0</v>
      </c>
      <c r="BI136" s="202">
        <f t="shared" si="232"/>
        <v>0</v>
      </c>
      <c r="BJ136" s="202">
        <f t="shared" si="232"/>
        <v>0</v>
      </c>
      <c r="BK136" s="202">
        <f t="shared" si="232"/>
        <v>0</v>
      </c>
      <c r="BL136" s="202">
        <f t="shared" si="232"/>
        <v>0</v>
      </c>
      <c r="BM136" s="202">
        <f t="shared" si="232"/>
        <v>0</v>
      </c>
      <c r="BN136" s="349">
        <f t="shared" si="175"/>
        <v>0</v>
      </c>
      <c r="BO136" s="119"/>
      <c r="BP136" s="202">
        <f t="shared" ref="BP136:BU136" si="233">BP137+BP138+BP139</f>
        <v>0</v>
      </c>
      <c r="BQ136" s="202">
        <f t="shared" si="233"/>
        <v>0</v>
      </c>
      <c r="BR136" s="202">
        <f t="shared" si="233"/>
        <v>0</v>
      </c>
      <c r="BS136" s="202">
        <f t="shared" si="233"/>
        <v>0</v>
      </c>
      <c r="BT136" s="202">
        <f t="shared" si="233"/>
        <v>0</v>
      </c>
      <c r="BU136" s="202">
        <f t="shared" si="233"/>
        <v>0</v>
      </c>
      <c r="BV136" s="202">
        <f t="shared" si="177"/>
        <v>0</v>
      </c>
      <c r="BW136" s="117"/>
      <c r="BX136" s="202">
        <f t="shared" ref="BX136:CC136" si="234">BX137+BX138+BX139</f>
        <v>0</v>
      </c>
      <c r="BY136" s="202">
        <f t="shared" si="234"/>
        <v>0</v>
      </c>
      <c r="BZ136" s="202">
        <f t="shared" si="234"/>
        <v>0</v>
      </c>
      <c r="CA136" s="202">
        <f t="shared" si="234"/>
        <v>0</v>
      </c>
      <c r="CB136" s="202">
        <f t="shared" si="234"/>
        <v>0</v>
      </c>
      <c r="CC136" s="202">
        <f t="shared" si="234"/>
        <v>0</v>
      </c>
      <c r="CD136" s="202">
        <f t="shared" si="179"/>
        <v>0</v>
      </c>
      <c r="CE136" s="117"/>
      <c r="CF136" s="202">
        <f t="shared" ref="CF136:CK136" si="235">CF137+CF138+CF139</f>
        <v>0</v>
      </c>
      <c r="CG136" s="202">
        <f t="shared" si="235"/>
        <v>0</v>
      </c>
      <c r="CH136" s="202">
        <f t="shared" si="235"/>
        <v>0</v>
      </c>
      <c r="CI136" s="202">
        <f t="shared" si="235"/>
        <v>0</v>
      </c>
      <c r="CJ136" s="202">
        <f t="shared" si="235"/>
        <v>0</v>
      </c>
      <c r="CK136" s="202">
        <f t="shared" si="235"/>
        <v>0</v>
      </c>
      <c r="CL136" s="117"/>
      <c r="CM136" s="202">
        <f t="shared" ref="CM136:CR136" si="236">CM137+CM138+CM139</f>
        <v>0</v>
      </c>
      <c r="CN136" s="202">
        <f t="shared" si="236"/>
        <v>0</v>
      </c>
      <c r="CO136" s="202">
        <f t="shared" si="236"/>
        <v>0</v>
      </c>
      <c r="CP136" s="202">
        <f t="shared" si="236"/>
        <v>0</v>
      </c>
      <c r="CQ136" s="202">
        <f t="shared" si="236"/>
        <v>0</v>
      </c>
      <c r="CR136" s="202">
        <f t="shared" si="236"/>
        <v>0</v>
      </c>
      <c r="CS136" s="378"/>
      <c r="CT136" s="272">
        <f t="shared" si="195"/>
        <v>0</v>
      </c>
      <c r="CU136" s="272">
        <f t="shared" si="196"/>
        <v>0</v>
      </c>
      <c r="CV136" s="272">
        <f t="shared" si="197"/>
        <v>0</v>
      </c>
      <c r="CW136" s="272">
        <f t="shared" si="198"/>
        <v>0</v>
      </c>
      <c r="CX136" s="272">
        <f t="shared" si="199"/>
        <v>0</v>
      </c>
      <c r="CY136" s="272">
        <f t="shared" si="200"/>
        <v>0</v>
      </c>
    </row>
    <row r="137" spans="1:103" ht="15" customHeight="1" x14ac:dyDescent="0.25">
      <c r="A137" s="358">
        <v>2101020100</v>
      </c>
      <c r="B137" s="103"/>
      <c r="C137" s="97"/>
      <c r="D137" s="357" t="s">
        <v>83</v>
      </c>
      <c r="E137" s="348">
        <v>0</v>
      </c>
      <c r="F137" s="348">
        <v>0</v>
      </c>
      <c r="G137" s="348">
        <v>0</v>
      </c>
      <c r="H137" s="348">
        <v>0</v>
      </c>
      <c r="I137" s="348">
        <v>0</v>
      </c>
      <c r="J137" s="348">
        <v>0</v>
      </c>
      <c r="K137" s="352"/>
      <c r="L137" s="348">
        <v>0</v>
      </c>
      <c r="M137" s="348">
        <v>0</v>
      </c>
      <c r="N137" s="348">
        <v>0</v>
      </c>
      <c r="O137" s="348">
        <v>0</v>
      </c>
      <c r="P137" s="348">
        <v>0</v>
      </c>
      <c r="Q137" s="348">
        <v>0</v>
      </c>
      <c r="R137" s="202">
        <f t="shared" si="163"/>
        <v>0</v>
      </c>
      <c r="S137" s="119"/>
      <c r="T137" s="348">
        <v>0</v>
      </c>
      <c r="U137" s="348">
        <v>0</v>
      </c>
      <c r="V137" s="348">
        <v>0</v>
      </c>
      <c r="W137" s="348">
        <v>0</v>
      </c>
      <c r="X137" s="348">
        <v>0</v>
      </c>
      <c r="Y137" s="356">
        <v>0</v>
      </c>
      <c r="Z137" s="202">
        <f t="shared" si="165"/>
        <v>0</v>
      </c>
      <c r="AA137" s="119"/>
      <c r="AB137" s="348">
        <v>0</v>
      </c>
      <c r="AC137" s="348">
        <v>0</v>
      </c>
      <c r="AD137" s="348">
        <v>0</v>
      </c>
      <c r="AE137" s="348">
        <v>0</v>
      </c>
      <c r="AF137" s="348">
        <v>0</v>
      </c>
      <c r="AG137" s="348">
        <v>0</v>
      </c>
      <c r="AH137" s="202">
        <f t="shared" si="167"/>
        <v>0</v>
      </c>
      <c r="AI137" s="119"/>
      <c r="AJ137" s="348">
        <v>0</v>
      </c>
      <c r="AK137" s="348">
        <v>0</v>
      </c>
      <c r="AL137" s="348">
        <v>0</v>
      </c>
      <c r="AM137" s="348">
        <v>0</v>
      </c>
      <c r="AN137" s="348">
        <v>0</v>
      </c>
      <c r="AO137" s="348">
        <v>0</v>
      </c>
      <c r="AP137" s="349">
        <f t="shared" si="169"/>
        <v>0</v>
      </c>
      <c r="AQ137" s="119"/>
      <c r="AR137" s="348">
        <v>0</v>
      </c>
      <c r="AS137" s="348">
        <v>0</v>
      </c>
      <c r="AT137" s="348">
        <v>0</v>
      </c>
      <c r="AU137" s="348">
        <v>0</v>
      </c>
      <c r="AV137" s="348">
        <v>0</v>
      </c>
      <c r="AW137" s="348">
        <v>0</v>
      </c>
      <c r="AX137" s="394">
        <f t="shared" si="171"/>
        <v>0</v>
      </c>
      <c r="AY137" s="119"/>
      <c r="AZ137" s="348">
        <v>0</v>
      </c>
      <c r="BA137" s="348">
        <v>0</v>
      </c>
      <c r="BB137" s="348">
        <v>0</v>
      </c>
      <c r="BC137" s="348">
        <v>0</v>
      </c>
      <c r="BD137" s="348">
        <v>0</v>
      </c>
      <c r="BE137" s="348">
        <v>0</v>
      </c>
      <c r="BF137" s="202">
        <f t="shared" si="173"/>
        <v>0</v>
      </c>
      <c r="BG137" s="119"/>
      <c r="BH137" s="348">
        <v>0</v>
      </c>
      <c r="BI137" s="348">
        <v>0</v>
      </c>
      <c r="BJ137" s="348">
        <v>0</v>
      </c>
      <c r="BK137" s="348">
        <v>0</v>
      </c>
      <c r="BL137" s="348">
        <v>0</v>
      </c>
      <c r="BM137" s="348">
        <v>0</v>
      </c>
      <c r="BN137" s="349">
        <f t="shared" si="175"/>
        <v>0</v>
      </c>
      <c r="BO137" s="119"/>
      <c r="BP137" s="348">
        <v>0</v>
      </c>
      <c r="BQ137" s="348">
        <v>0</v>
      </c>
      <c r="BR137" s="348">
        <v>0</v>
      </c>
      <c r="BS137" s="348">
        <v>0</v>
      </c>
      <c r="BT137" s="348">
        <v>0</v>
      </c>
      <c r="BU137" s="348">
        <v>0</v>
      </c>
      <c r="BV137" s="202">
        <f t="shared" si="177"/>
        <v>0</v>
      </c>
      <c r="BW137" s="117"/>
      <c r="BX137" s="348">
        <v>0</v>
      </c>
      <c r="BY137" s="348">
        <v>0</v>
      </c>
      <c r="BZ137" s="348">
        <v>0</v>
      </c>
      <c r="CA137" s="348">
        <v>0</v>
      </c>
      <c r="CB137" s="348">
        <v>0</v>
      </c>
      <c r="CC137" s="348">
        <v>0</v>
      </c>
      <c r="CD137" s="202">
        <f t="shared" si="179"/>
        <v>0</v>
      </c>
      <c r="CE137" s="117"/>
      <c r="CF137" s="348">
        <v>0</v>
      </c>
      <c r="CG137" s="348">
        <v>0</v>
      </c>
      <c r="CH137" s="348">
        <v>0</v>
      </c>
      <c r="CI137" s="348">
        <v>0</v>
      </c>
      <c r="CJ137" s="348">
        <v>0</v>
      </c>
      <c r="CK137" s="348">
        <v>0</v>
      </c>
      <c r="CL137" s="117"/>
      <c r="CM137" s="348">
        <v>0</v>
      </c>
      <c r="CN137" s="348">
        <v>0</v>
      </c>
      <c r="CO137" s="348">
        <v>0</v>
      </c>
      <c r="CP137" s="348">
        <v>0</v>
      </c>
      <c r="CQ137" s="348">
        <v>0</v>
      </c>
      <c r="CR137" s="348">
        <v>0</v>
      </c>
      <c r="CS137" s="197"/>
      <c r="CT137" s="272">
        <f t="shared" si="195"/>
        <v>0</v>
      </c>
      <c r="CU137" s="272">
        <f t="shared" si="196"/>
        <v>0</v>
      </c>
      <c r="CV137" s="272">
        <f t="shared" si="197"/>
        <v>0</v>
      </c>
      <c r="CW137" s="272">
        <f t="shared" si="198"/>
        <v>0</v>
      </c>
      <c r="CX137" s="272">
        <f t="shared" si="199"/>
        <v>0</v>
      </c>
      <c r="CY137" s="272">
        <f t="shared" si="200"/>
        <v>0</v>
      </c>
    </row>
    <row r="138" spans="1:103" ht="15" customHeight="1" x14ac:dyDescent="0.25">
      <c r="A138" s="358">
        <v>2101020200</v>
      </c>
      <c r="B138" s="103"/>
      <c r="C138" s="97"/>
      <c r="D138" s="357" t="s">
        <v>82</v>
      </c>
      <c r="E138" s="348">
        <v>0</v>
      </c>
      <c r="F138" s="348">
        <v>0</v>
      </c>
      <c r="G138" s="348">
        <v>0</v>
      </c>
      <c r="H138" s="348">
        <v>0</v>
      </c>
      <c r="I138" s="348">
        <v>0</v>
      </c>
      <c r="J138" s="348">
        <v>0</v>
      </c>
      <c r="K138" s="352"/>
      <c r="L138" s="348">
        <v>0</v>
      </c>
      <c r="M138" s="348">
        <v>0</v>
      </c>
      <c r="N138" s="348">
        <v>0</v>
      </c>
      <c r="O138" s="348">
        <v>0</v>
      </c>
      <c r="P138" s="348">
        <v>0</v>
      </c>
      <c r="Q138" s="348">
        <v>0</v>
      </c>
      <c r="R138" s="202">
        <f t="shared" si="163"/>
        <v>0</v>
      </c>
      <c r="S138" s="119"/>
      <c r="T138" s="348">
        <v>0</v>
      </c>
      <c r="U138" s="348">
        <v>0</v>
      </c>
      <c r="V138" s="348">
        <v>0</v>
      </c>
      <c r="W138" s="348">
        <v>0</v>
      </c>
      <c r="X138" s="348">
        <v>0</v>
      </c>
      <c r="Y138" s="356">
        <v>0</v>
      </c>
      <c r="Z138" s="202">
        <f t="shared" si="165"/>
        <v>0</v>
      </c>
      <c r="AA138" s="119"/>
      <c r="AB138" s="348">
        <v>0</v>
      </c>
      <c r="AC138" s="348">
        <v>0</v>
      </c>
      <c r="AD138" s="348">
        <v>0</v>
      </c>
      <c r="AE138" s="348">
        <v>0</v>
      </c>
      <c r="AF138" s="348">
        <v>0</v>
      </c>
      <c r="AG138" s="348">
        <v>0</v>
      </c>
      <c r="AH138" s="202">
        <f t="shared" si="167"/>
        <v>0</v>
      </c>
      <c r="AI138" s="119"/>
      <c r="AJ138" s="348">
        <v>0</v>
      </c>
      <c r="AK138" s="348">
        <v>0</v>
      </c>
      <c r="AL138" s="348">
        <v>0</v>
      </c>
      <c r="AM138" s="348">
        <v>0</v>
      </c>
      <c r="AN138" s="348">
        <v>0</v>
      </c>
      <c r="AO138" s="348">
        <v>0</v>
      </c>
      <c r="AP138" s="349">
        <f t="shared" si="169"/>
        <v>0</v>
      </c>
      <c r="AQ138" s="119"/>
      <c r="AR138" s="348">
        <v>0</v>
      </c>
      <c r="AS138" s="348">
        <v>0</v>
      </c>
      <c r="AT138" s="348">
        <v>0</v>
      </c>
      <c r="AU138" s="348">
        <v>0</v>
      </c>
      <c r="AV138" s="348">
        <v>0</v>
      </c>
      <c r="AW138" s="348">
        <v>0</v>
      </c>
      <c r="AX138" s="394">
        <f t="shared" si="171"/>
        <v>0</v>
      </c>
      <c r="AY138" s="119"/>
      <c r="AZ138" s="348">
        <v>0</v>
      </c>
      <c r="BA138" s="348">
        <v>0</v>
      </c>
      <c r="BB138" s="348">
        <v>0</v>
      </c>
      <c r="BC138" s="348">
        <v>0</v>
      </c>
      <c r="BD138" s="348">
        <v>0</v>
      </c>
      <c r="BE138" s="348">
        <v>0</v>
      </c>
      <c r="BF138" s="202">
        <f t="shared" si="173"/>
        <v>0</v>
      </c>
      <c r="BG138" s="119"/>
      <c r="BH138" s="348">
        <v>0</v>
      </c>
      <c r="BI138" s="348">
        <v>0</v>
      </c>
      <c r="BJ138" s="348">
        <v>0</v>
      </c>
      <c r="BK138" s="348">
        <v>0</v>
      </c>
      <c r="BL138" s="348">
        <v>0</v>
      </c>
      <c r="BM138" s="348">
        <v>0</v>
      </c>
      <c r="BN138" s="349">
        <f t="shared" si="175"/>
        <v>0</v>
      </c>
      <c r="BO138" s="119"/>
      <c r="BP138" s="348">
        <v>0</v>
      </c>
      <c r="BQ138" s="348">
        <v>0</v>
      </c>
      <c r="BR138" s="348">
        <v>0</v>
      </c>
      <c r="BS138" s="348">
        <v>0</v>
      </c>
      <c r="BT138" s="348">
        <v>0</v>
      </c>
      <c r="BU138" s="348">
        <v>0</v>
      </c>
      <c r="BV138" s="202">
        <f t="shared" si="177"/>
        <v>0</v>
      </c>
      <c r="BW138" s="117"/>
      <c r="BX138" s="348">
        <v>0</v>
      </c>
      <c r="BY138" s="348">
        <v>0</v>
      </c>
      <c r="BZ138" s="348">
        <v>0</v>
      </c>
      <c r="CA138" s="348">
        <v>0</v>
      </c>
      <c r="CB138" s="348">
        <v>0</v>
      </c>
      <c r="CC138" s="348">
        <v>0</v>
      </c>
      <c r="CD138" s="202">
        <f t="shared" si="179"/>
        <v>0</v>
      </c>
      <c r="CE138" s="117"/>
      <c r="CF138" s="348">
        <v>0</v>
      </c>
      <c r="CG138" s="348">
        <v>0</v>
      </c>
      <c r="CH138" s="348">
        <v>0</v>
      </c>
      <c r="CI138" s="348">
        <v>0</v>
      </c>
      <c r="CJ138" s="348">
        <v>0</v>
      </c>
      <c r="CK138" s="348">
        <v>0</v>
      </c>
      <c r="CL138" s="117"/>
      <c r="CM138" s="348">
        <v>0</v>
      </c>
      <c r="CN138" s="348">
        <v>0</v>
      </c>
      <c r="CO138" s="348">
        <v>0</v>
      </c>
      <c r="CP138" s="348">
        <v>0</v>
      </c>
      <c r="CQ138" s="348">
        <v>0</v>
      </c>
      <c r="CR138" s="348">
        <v>0</v>
      </c>
      <c r="CS138" s="197"/>
      <c r="CT138" s="272">
        <f t="shared" si="195"/>
        <v>0</v>
      </c>
      <c r="CU138" s="272">
        <f t="shared" si="196"/>
        <v>0</v>
      </c>
      <c r="CV138" s="272">
        <f t="shared" si="197"/>
        <v>0</v>
      </c>
      <c r="CW138" s="272">
        <f t="shared" si="198"/>
        <v>0</v>
      </c>
      <c r="CX138" s="272">
        <f t="shared" si="199"/>
        <v>0</v>
      </c>
      <c r="CY138" s="272">
        <f t="shared" si="200"/>
        <v>0</v>
      </c>
    </row>
    <row r="139" spans="1:103" ht="15" customHeight="1" x14ac:dyDescent="0.25">
      <c r="A139" s="358">
        <v>2101020300</v>
      </c>
      <c r="B139" s="103"/>
      <c r="C139" s="97"/>
      <c r="D139" s="357" t="s">
        <v>260</v>
      </c>
      <c r="E139" s="348">
        <f t="shared" ref="E139:J139" si="237">SUM(E140:E143)</f>
        <v>0</v>
      </c>
      <c r="F139" s="348">
        <f t="shared" si="237"/>
        <v>0</v>
      </c>
      <c r="G139" s="348">
        <f t="shared" si="237"/>
        <v>0</v>
      </c>
      <c r="H139" s="348">
        <f t="shared" si="237"/>
        <v>0</v>
      </c>
      <c r="I139" s="348">
        <f t="shared" si="237"/>
        <v>0</v>
      </c>
      <c r="J139" s="348">
        <f t="shared" si="237"/>
        <v>0</v>
      </c>
      <c r="K139" s="352"/>
      <c r="L139" s="348">
        <f t="shared" ref="L139:Q139" si="238">SUM(L140:L143)</f>
        <v>0</v>
      </c>
      <c r="M139" s="348">
        <f t="shared" si="238"/>
        <v>0</v>
      </c>
      <c r="N139" s="348">
        <f t="shared" si="238"/>
        <v>0</v>
      </c>
      <c r="O139" s="348">
        <f t="shared" si="238"/>
        <v>0</v>
      </c>
      <c r="P139" s="348">
        <f t="shared" si="238"/>
        <v>0</v>
      </c>
      <c r="Q139" s="348">
        <f t="shared" si="238"/>
        <v>0</v>
      </c>
      <c r="R139" s="202">
        <f t="shared" si="163"/>
        <v>0</v>
      </c>
      <c r="S139" s="119"/>
      <c r="T139" s="348">
        <f t="shared" ref="T139:Y139" si="239">SUM(T140:T143)</f>
        <v>0</v>
      </c>
      <c r="U139" s="348">
        <f t="shared" si="239"/>
        <v>0</v>
      </c>
      <c r="V139" s="348">
        <f t="shared" si="239"/>
        <v>0</v>
      </c>
      <c r="W139" s="348">
        <f t="shared" si="239"/>
        <v>0</v>
      </c>
      <c r="X139" s="348">
        <f t="shared" si="239"/>
        <v>0</v>
      </c>
      <c r="Y139" s="356">
        <f t="shared" si="239"/>
        <v>0</v>
      </c>
      <c r="Z139" s="202">
        <f t="shared" si="165"/>
        <v>0</v>
      </c>
      <c r="AA139" s="119"/>
      <c r="AB139" s="348">
        <f t="shared" ref="AB139:AG139" si="240">SUM(AB140:AB143)</f>
        <v>0</v>
      </c>
      <c r="AC139" s="348">
        <f t="shared" si="240"/>
        <v>0</v>
      </c>
      <c r="AD139" s="348">
        <f t="shared" si="240"/>
        <v>0</v>
      </c>
      <c r="AE139" s="348">
        <f t="shared" si="240"/>
        <v>0</v>
      </c>
      <c r="AF139" s="348">
        <f t="shared" si="240"/>
        <v>0</v>
      </c>
      <c r="AG139" s="348">
        <f t="shared" si="240"/>
        <v>0</v>
      </c>
      <c r="AH139" s="202">
        <f t="shared" si="167"/>
        <v>0</v>
      </c>
      <c r="AI139" s="119"/>
      <c r="AJ139" s="348">
        <f t="shared" ref="AJ139:AO139" si="241">SUM(AJ140:AJ143)</f>
        <v>0</v>
      </c>
      <c r="AK139" s="348">
        <f t="shared" si="241"/>
        <v>0</v>
      </c>
      <c r="AL139" s="348">
        <f t="shared" si="241"/>
        <v>0</v>
      </c>
      <c r="AM139" s="348">
        <f t="shared" si="241"/>
        <v>0</v>
      </c>
      <c r="AN139" s="348">
        <f t="shared" si="241"/>
        <v>0</v>
      </c>
      <c r="AO139" s="348">
        <f t="shared" si="241"/>
        <v>0</v>
      </c>
      <c r="AP139" s="349">
        <f t="shared" si="169"/>
        <v>0</v>
      </c>
      <c r="AQ139" s="119"/>
      <c r="AR139" s="348">
        <f t="shared" ref="AR139:AW139" si="242">SUM(AR140:AR143)</f>
        <v>0</v>
      </c>
      <c r="AS139" s="348">
        <f t="shared" si="242"/>
        <v>0</v>
      </c>
      <c r="AT139" s="348">
        <f t="shared" si="242"/>
        <v>0</v>
      </c>
      <c r="AU139" s="348">
        <f t="shared" si="242"/>
        <v>0</v>
      </c>
      <c r="AV139" s="348">
        <f t="shared" si="242"/>
        <v>0</v>
      </c>
      <c r="AW139" s="348">
        <f t="shared" si="242"/>
        <v>0</v>
      </c>
      <c r="AX139" s="394">
        <f t="shared" si="171"/>
        <v>0</v>
      </c>
      <c r="AY139" s="119"/>
      <c r="AZ139" s="348">
        <f t="shared" ref="AZ139:BE139" si="243">SUM(AZ140:AZ143)</f>
        <v>0</v>
      </c>
      <c r="BA139" s="348">
        <f t="shared" si="243"/>
        <v>0</v>
      </c>
      <c r="BB139" s="348">
        <f t="shared" si="243"/>
        <v>0</v>
      </c>
      <c r="BC139" s="348">
        <f t="shared" si="243"/>
        <v>0</v>
      </c>
      <c r="BD139" s="348">
        <f t="shared" si="243"/>
        <v>0</v>
      </c>
      <c r="BE139" s="348">
        <f t="shared" si="243"/>
        <v>0</v>
      </c>
      <c r="BF139" s="202">
        <f t="shared" si="173"/>
        <v>0</v>
      </c>
      <c r="BG139" s="119"/>
      <c r="BH139" s="348">
        <f t="shared" ref="BH139:BM139" si="244">SUM(BH140:BH143)</f>
        <v>0</v>
      </c>
      <c r="BI139" s="348">
        <f t="shared" si="244"/>
        <v>0</v>
      </c>
      <c r="BJ139" s="348">
        <f t="shared" si="244"/>
        <v>0</v>
      </c>
      <c r="BK139" s="348">
        <f t="shared" si="244"/>
        <v>0</v>
      </c>
      <c r="BL139" s="348">
        <f t="shared" si="244"/>
        <v>0</v>
      </c>
      <c r="BM139" s="348">
        <f t="shared" si="244"/>
        <v>0</v>
      </c>
      <c r="BN139" s="349">
        <f t="shared" si="175"/>
        <v>0</v>
      </c>
      <c r="BO139" s="119"/>
      <c r="BP139" s="348">
        <f t="shared" ref="BP139:BU139" si="245">SUM(BP140:BP143)</f>
        <v>0</v>
      </c>
      <c r="BQ139" s="348">
        <f t="shared" si="245"/>
        <v>0</v>
      </c>
      <c r="BR139" s="348">
        <f t="shared" si="245"/>
        <v>0</v>
      </c>
      <c r="BS139" s="348">
        <f t="shared" si="245"/>
        <v>0</v>
      </c>
      <c r="BT139" s="348">
        <f t="shared" si="245"/>
        <v>0</v>
      </c>
      <c r="BU139" s="348">
        <f t="shared" si="245"/>
        <v>0</v>
      </c>
      <c r="BV139" s="202">
        <f t="shared" si="177"/>
        <v>0</v>
      </c>
      <c r="BW139" s="117"/>
      <c r="BX139" s="348">
        <f t="shared" ref="BX139:CC139" si="246">SUM(BX140:BX143)</f>
        <v>0</v>
      </c>
      <c r="BY139" s="348">
        <f t="shared" si="246"/>
        <v>0</v>
      </c>
      <c r="BZ139" s="348">
        <f t="shared" si="246"/>
        <v>0</v>
      </c>
      <c r="CA139" s="348">
        <f t="shared" si="246"/>
        <v>0</v>
      </c>
      <c r="CB139" s="348">
        <f t="shared" si="246"/>
        <v>0</v>
      </c>
      <c r="CC139" s="348">
        <f t="shared" si="246"/>
        <v>0</v>
      </c>
      <c r="CD139" s="202">
        <f t="shared" si="179"/>
        <v>0</v>
      </c>
      <c r="CE139" s="117"/>
      <c r="CF139" s="348">
        <f t="shared" ref="CF139:CK139" si="247">SUM(CF140:CF143)</f>
        <v>0</v>
      </c>
      <c r="CG139" s="348">
        <f t="shared" si="247"/>
        <v>0</v>
      </c>
      <c r="CH139" s="348">
        <f t="shared" si="247"/>
        <v>0</v>
      </c>
      <c r="CI139" s="348">
        <f t="shared" si="247"/>
        <v>0</v>
      </c>
      <c r="CJ139" s="348">
        <f t="shared" si="247"/>
        <v>0</v>
      </c>
      <c r="CK139" s="348">
        <f t="shared" si="247"/>
        <v>0</v>
      </c>
      <c r="CL139" s="117"/>
      <c r="CM139" s="348">
        <f t="shared" ref="CM139:CR139" si="248">SUM(CM140:CM143)</f>
        <v>0</v>
      </c>
      <c r="CN139" s="348">
        <f t="shared" si="248"/>
        <v>0</v>
      </c>
      <c r="CO139" s="348">
        <f t="shared" si="248"/>
        <v>0</v>
      </c>
      <c r="CP139" s="348">
        <f t="shared" si="248"/>
        <v>0</v>
      </c>
      <c r="CQ139" s="348">
        <f t="shared" si="248"/>
        <v>0</v>
      </c>
      <c r="CR139" s="348">
        <f t="shared" si="248"/>
        <v>0</v>
      </c>
      <c r="CS139" s="197"/>
      <c r="CT139" s="272">
        <f t="shared" si="195"/>
        <v>0</v>
      </c>
      <c r="CU139" s="272">
        <f t="shared" si="196"/>
        <v>0</v>
      </c>
      <c r="CV139" s="272">
        <f t="shared" si="197"/>
        <v>0</v>
      </c>
      <c r="CW139" s="272">
        <f t="shared" si="198"/>
        <v>0</v>
      </c>
      <c r="CX139" s="272">
        <f t="shared" si="199"/>
        <v>0</v>
      </c>
      <c r="CY139" s="272">
        <f t="shared" si="200"/>
        <v>0</v>
      </c>
    </row>
    <row r="140" spans="1:103" ht="15" customHeight="1" x14ac:dyDescent="0.25">
      <c r="A140" s="358">
        <v>2101020310</v>
      </c>
      <c r="B140" s="399"/>
      <c r="C140" s="398"/>
      <c r="D140" s="397" t="s">
        <v>52</v>
      </c>
      <c r="E140" s="348">
        <v>0</v>
      </c>
      <c r="F140" s="348">
        <v>0</v>
      </c>
      <c r="G140" s="348">
        <v>0</v>
      </c>
      <c r="H140" s="348">
        <v>0</v>
      </c>
      <c r="I140" s="348">
        <v>0</v>
      </c>
      <c r="J140" s="348">
        <v>0</v>
      </c>
      <c r="K140" s="352"/>
      <c r="L140" s="348">
        <v>0</v>
      </c>
      <c r="M140" s="348">
        <v>0</v>
      </c>
      <c r="N140" s="348">
        <v>0</v>
      </c>
      <c r="O140" s="348">
        <v>0</v>
      </c>
      <c r="P140" s="348">
        <v>0</v>
      </c>
      <c r="Q140" s="348">
        <v>0</v>
      </c>
      <c r="R140" s="202">
        <f t="shared" si="163"/>
        <v>0</v>
      </c>
      <c r="S140" s="119"/>
      <c r="T140" s="348">
        <v>0</v>
      </c>
      <c r="U140" s="348">
        <v>0</v>
      </c>
      <c r="V140" s="348">
        <v>0</v>
      </c>
      <c r="W140" s="348">
        <v>0</v>
      </c>
      <c r="X140" s="348">
        <v>0</v>
      </c>
      <c r="Y140" s="356">
        <v>0</v>
      </c>
      <c r="Z140" s="202">
        <f t="shared" si="165"/>
        <v>0</v>
      </c>
      <c r="AA140" s="119"/>
      <c r="AB140" s="348">
        <v>0</v>
      </c>
      <c r="AC140" s="348">
        <v>0</v>
      </c>
      <c r="AD140" s="348">
        <v>0</v>
      </c>
      <c r="AE140" s="348">
        <v>0</v>
      </c>
      <c r="AF140" s="348">
        <v>0</v>
      </c>
      <c r="AG140" s="348">
        <v>0</v>
      </c>
      <c r="AH140" s="202">
        <f t="shared" si="167"/>
        <v>0</v>
      </c>
      <c r="AI140" s="119"/>
      <c r="AJ140" s="348">
        <v>0</v>
      </c>
      <c r="AK140" s="348">
        <v>0</v>
      </c>
      <c r="AL140" s="348">
        <v>0</v>
      </c>
      <c r="AM140" s="348">
        <v>0</v>
      </c>
      <c r="AN140" s="348">
        <v>0</v>
      </c>
      <c r="AO140" s="348">
        <v>0</v>
      </c>
      <c r="AP140" s="349">
        <f t="shared" si="169"/>
        <v>0</v>
      </c>
      <c r="AQ140" s="119"/>
      <c r="AR140" s="348">
        <v>0</v>
      </c>
      <c r="AS140" s="348">
        <v>0</v>
      </c>
      <c r="AT140" s="348">
        <v>0</v>
      </c>
      <c r="AU140" s="348">
        <v>0</v>
      </c>
      <c r="AV140" s="348">
        <v>0</v>
      </c>
      <c r="AW140" s="348">
        <v>0</v>
      </c>
      <c r="AX140" s="394">
        <f t="shared" si="171"/>
        <v>0</v>
      </c>
      <c r="AY140" s="119"/>
      <c r="AZ140" s="348">
        <v>0</v>
      </c>
      <c r="BA140" s="348">
        <v>0</v>
      </c>
      <c r="BB140" s="348">
        <v>0</v>
      </c>
      <c r="BC140" s="348">
        <v>0</v>
      </c>
      <c r="BD140" s="348">
        <v>0</v>
      </c>
      <c r="BE140" s="348">
        <v>0</v>
      </c>
      <c r="BF140" s="202">
        <f t="shared" si="173"/>
        <v>0</v>
      </c>
      <c r="BG140" s="119"/>
      <c r="BH140" s="348">
        <v>0</v>
      </c>
      <c r="BI140" s="348">
        <v>0</v>
      </c>
      <c r="BJ140" s="348">
        <v>0</v>
      </c>
      <c r="BK140" s="348">
        <v>0</v>
      </c>
      <c r="BL140" s="348">
        <v>0</v>
      </c>
      <c r="BM140" s="348">
        <v>0</v>
      </c>
      <c r="BN140" s="349">
        <f t="shared" si="175"/>
        <v>0</v>
      </c>
      <c r="BO140" s="119"/>
      <c r="BP140" s="348">
        <v>0</v>
      </c>
      <c r="BQ140" s="348">
        <v>0</v>
      </c>
      <c r="BR140" s="348">
        <v>0</v>
      </c>
      <c r="BS140" s="348">
        <v>0</v>
      </c>
      <c r="BT140" s="348">
        <v>0</v>
      </c>
      <c r="BU140" s="348">
        <v>0</v>
      </c>
      <c r="BV140" s="202">
        <f t="shared" si="177"/>
        <v>0</v>
      </c>
      <c r="BW140" s="117"/>
      <c r="BX140" s="348">
        <v>0</v>
      </c>
      <c r="BY140" s="348">
        <v>0</v>
      </c>
      <c r="BZ140" s="348">
        <v>0</v>
      </c>
      <c r="CA140" s="348">
        <v>0</v>
      </c>
      <c r="CB140" s="348">
        <v>0</v>
      </c>
      <c r="CC140" s="348">
        <v>0</v>
      </c>
      <c r="CD140" s="202">
        <f t="shared" si="179"/>
        <v>0</v>
      </c>
      <c r="CE140" s="117"/>
      <c r="CF140" s="348">
        <v>0</v>
      </c>
      <c r="CG140" s="348">
        <v>0</v>
      </c>
      <c r="CH140" s="348">
        <v>0</v>
      </c>
      <c r="CI140" s="348">
        <v>0</v>
      </c>
      <c r="CJ140" s="348">
        <v>0</v>
      </c>
      <c r="CK140" s="348">
        <v>0</v>
      </c>
      <c r="CL140" s="117"/>
      <c r="CM140" s="348">
        <v>0</v>
      </c>
      <c r="CN140" s="348">
        <v>0</v>
      </c>
      <c r="CO140" s="348">
        <v>0</v>
      </c>
      <c r="CP140" s="348">
        <v>0</v>
      </c>
      <c r="CQ140" s="348">
        <v>0</v>
      </c>
      <c r="CR140" s="348">
        <v>0</v>
      </c>
      <c r="CS140" s="197"/>
      <c r="CT140" s="272">
        <f t="shared" si="195"/>
        <v>0</v>
      </c>
      <c r="CU140" s="272">
        <f t="shared" si="196"/>
        <v>0</v>
      </c>
      <c r="CV140" s="272">
        <f t="shared" si="197"/>
        <v>0</v>
      </c>
      <c r="CW140" s="272">
        <f t="shared" si="198"/>
        <v>0</v>
      </c>
      <c r="CX140" s="272">
        <f t="shared" si="199"/>
        <v>0</v>
      </c>
      <c r="CY140" s="272">
        <f t="shared" si="200"/>
        <v>0</v>
      </c>
    </row>
    <row r="141" spans="1:103" ht="15" customHeight="1" x14ac:dyDescent="0.25">
      <c r="A141" s="358">
        <v>2101020320</v>
      </c>
      <c r="B141" s="103"/>
      <c r="C141" s="97"/>
      <c r="D141" s="397" t="s">
        <v>51</v>
      </c>
      <c r="E141" s="348">
        <v>0</v>
      </c>
      <c r="F141" s="348">
        <v>0</v>
      </c>
      <c r="G141" s="348">
        <v>0</v>
      </c>
      <c r="H141" s="348">
        <v>0</v>
      </c>
      <c r="I141" s="348">
        <v>0</v>
      </c>
      <c r="J141" s="348">
        <v>0</v>
      </c>
      <c r="K141" s="352"/>
      <c r="L141" s="348">
        <v>0</v>
      </c>
      <c r="M141" s="348">
        <v>0</v>
      </c>
      <c r="N141" s="348">
        <v>0</v>
      </c>
      <c r="O141" s="348">
        <v>0</v>
      </c>
      <c r="P141" s="348">
        <v>0</v>
      </c>
      <c r="Q141" s="348">
        <v>0</v>
      </c>
      <c r="R141" s="202">
        <f t="shared" si="163"/>
        <v>0</v>
      </c>
      <c r="S141" s="119"/>
      <c r="T141" s="348">
        <v>0</v>
      </c>
      <c r="U141" s="348">
        <v>0</v>
      </c>
      <c r="V141" s="348">
        <v>0</v>
      </c>
      <c r="W141" s="348">
        <v>0</v>
      </c>
      <c r="X141" s="348">
        <v>0</v>
      </c>
      <c r="Y141" s="356">
        <v>0</v>
      </c>
      <c r="Z141" s="202">
        <f t="shared" si="165"/>
        <v>0</v>
      </c>
      <c r="AA141" s="119"/>
      <c r="AB141" s="348">
        <v>0</v>
      </c>
      <c r="AC141" s="348">
        <v>0</v>
      </c>
      <c r="AD141" s="348">
        <v>0</v>
      </c>
      <c r="AE141" s="348">
        <v>0</v>
      </c>
      <c r="AF141" s="348">
        <v>0</v>
      </c>
      <c r="AG141" s="348">
        <v>0</v>
      </c>
      <c r="AH141" s="202">
        <f t="shared" si="167"/>
        <v>0</v>
      </c>
      <c r="AI141" s="119"/>
      <c r="AJ141" s="348">
        <v>0</v>
      </c>
      <c r="AK141" s="348">
        <v>0</v>
      </c>
      <c r="AL141" s="348">
        <v>0</v>
      </c>
      <c r="AM141" s="348">
        <v>0</v>
      </c>
      <c r="AN141" s="348">
        <v>0</v>
      </c>
      <c r="AO141" s="348">
        <v>0</v>
      </c>
      <c r="AP141" s="349">
        <f t="shared" si="169"/>
        <v>0</v>
      </c>
      <c r="AQ141" s="119"/>
      <c r="AR141" s="348">
        <v>0</v>
      </c>
      <c r="AS141" s="348">
        <v>0</v>
      </c>
      <c r="AT141" s="348">
        <v>0</v>
      </c>
      <c r="AU141" s="348">
        <v>0</v>
      </c>
      <c r="AV141" s="348">
        <v>0</v>
      </c>
      <c r="AW141" s="348">
        <v>0</v>
      </c>
      <c r="AX141" s="394">
        <f t="shared" si="171"/>
        <v>0</v>
      </c>
      <c r="AY141" s="119"/>
      <c r="AZ141" s="348">
        <v>0</v>
      </c>
      <c r="BA141" s="348">
        <v>0</v>
      </c>
      <c r="BB141" s="348">
        <v>0</v>
      </c>
      <c r="BC141" s="348">
        <v>0</v>
      </c>
      <c r="BD141" s="348">
        <v>0</v>
      </c>
      <c r="BE141" s="348">
        <v>0</v>
      </c>
      <c r="BF141" s="202">
        <f t="shared" si="173"/>
        <v>0</v>
      </c>
      <c r="BG141" s="119"/>
      <c r="BH141" s="348">
        <v>0</v>
      </c>
      <c r="BI141" s="348">
        <v>0</v>
      </c>
      <c r="BJ141" s="348">
        <v>0</v>
      </c>
      <c r="BK141" s="348">
        <v>0</v>
      </c>
      <c r="BL141" s="348">
        <v>0</v>
      </c>
      <c r="BM141" s="348">
        <v>0</v>
      </c>
      <c r="BN141" s="349">
        <f t="shared" si="175"/>
        <v>0</v>
      </c>
      <c r="BO141" s="119"/>
      <c r="BP141" s="348">
        <v>0</v>
      </c>
      <c r="BQ141" s="348">
        <v>0</v>
      </c>
      <c r="BR141" s="348">
        <v>0</v>
      </c>
      <c r="BS141" s="348">
        <v>0</v>
      </c>
      <c r="BT141" s="348">
        <v>0</v>
      </c>
      <c r="BU141" s="348">
        <v>0</v>
      </c>
      <c r="BV141" s="202">
        <f t="shared" si="177"/>
        <v>0</v>
      </c>
      <c r="BW141" s="117"/>
      <c r="BX141" s="348">
        <v>0</v>
      </c>
      <c r="BY141" s="348">
        <v>0</v>
      </c>
      <c r="BZ141" s="348">
        <v>0</v>
      </c>
      <c r="CA141" s="348">
        <v>0</v>
      </c>
      <c r="CB141" s="348">
        <v>0</v>
      </c>
      <c r="CC141" s="348">
        <v>0</v>
      </c>
      <c r="CD141" s="202">
        <f t="shared" si="179"/>
        <v>0</v>
      </c>
      <c r="CE141" s="117"/>
      <c r="CF141" s="348">
        <v>0</v>
      </c>
      <c r="CG141" s="348">
        <v>0</v>
      </c>
      <c r="CH141" s="348">
        <v>0</v>
      </c>
      <c r="CI141" s="348">
        <v>0</v>
      </c>
      <c r="CJ141" s="348">
        <v>0</v>
      </c>
      <c r="CK141" s="348">
        <v>0</v>
      </c>
      <c r="CL141" s="117"/>
      <c r="CM141" s="348">
        <v>0</v>
      </c>
      <c r="CN141" s="348">
        <v>0</v>
      </c>
      <c r="CO141" s="348">
        <v>0</v>
      </c>
      <c r="CP141" s="348">
        <v>0</v>
      </c>
      <c r="CQ141" s="348">
        <v>0</v>
      </c>
      <c r="CR141" s="348">
        <v>0</v>
      </c>
      <c r="CS141" s="197"/>
      <c r="CT141" s="272">
        <f t="shared" si="195"/>
        <v>0</v>
      </c>
      <c r="CU141" s="272">
        <f t="shared" si="196"/>
        <v>0</v>
      </c>
      <c r="CV141" s="272">
        <f t="shared" si="197"/>
        <v>0</v>
      </c>
      <c r="CW141" s="272">
        <f t="shared" si="198"/>
        <v>0</v>
      </c>
      <c r="CX141" s="272">
        <f t="shared" si="199"/>
        <v>0</v>
      </c>
      <c r="CY141" s="272">
        <f t="shared" si="200"/>
        <v>0</v>
      </c>
    </row>
    <row r="142" spans="1:103" ht="15" customHeight="1" x14ac:dyDescent="0.25">
      <c r="A142" s="358">
        <v>2101020330</v>
      </c>
      <c r="B142" s="103"/>
      <c r="C142" s="97"/>
      <c r="D142" s="397" t="s">
        <v>37</v>
      </c>
      <c r="E142" s="348">
        <v>0</v>
      </c>
      <c r="F142" s="348">
        <v>0</v>
      </c>
      <c r="G142" s="348">
        <v>0</v>
      </c>
      <c r="H142" s="348">
        <v>0</v>
      </c>
      <c r="I142" s="348">
        <v>0</v>
      </c>
      <c r="J142" s="348">
        <v>0</v>
      </c>
      <c r="K142" s="352"/>
      <c r="L142" s="348">
        <v>0</v>
      </c>
      <c r="M142" s="348">
        <v>0</v>
      </c>
      <c r="N142" s="348">
        <v>0</v>
      </c>
      <c r="O142" s="348">
        <v>0</v>
      </c>
      <c r="P142" s="348">
        <v>0</v>
      </c>
      <c r="Q142" s="348">
        <v>0</v>
      </c>
      <c r="R142" s="202">
        <f t="shared" si="163"/>
        <v>0</v>
      </c>
      <c r="S142" s="119"/>
      <c r="T142" s="348">
        <v>0</v>
      </c>
      <c r="U142" s="348">
        <v>0</v>
      </c>
      <c r="V142" s="348">
        <v>0</v>
      </c>
      <c r="W142" s="348">
        <v>0</v>
      </c>
      <c r="X142" s="348">
        <v>0</v>
      </c>
      <c r="Y142" s="356">
        <v>0</v>
      </c>
      <c r="Z142" s="202">
        <f t="shared" si="165"/>
        <v>0</v>
      </c>
      <c r="AA142" s="119"/>
      <c r="AB142" s="348">
        <v>0</v>
      </c>
      <c r="AC142" s="348">
        <v>0</v>
      </c>
      <c r="AD142" s="348">
        <v>0</v>
      </c>
      <c r="AE142" s="348">
        <v>0</v>
      </c>
      <c r="AF142" s="348">
        <v>0</v>
      </c>
      <c r="AG142" s="348">
        <v>0</v>
      </c>
      <c r="AH142" s="202">
        <f t="shared" si="167"/>
        <v>0</v>
      </c>
      <c r="AI142" s="119"/>
      <c r="AJ142" s="348">
        <v>0</v>
      </c>
      <c r="AK142" s="348">
        <v>0</v>
      </c>
      <c r="AL142" s="348">
        <v>0</v>
      </c>
      <c r="AM142" s="348">
        <v>0</v>
      </c>
      <c r="AN142" s="348">
        <v>0</v>
      </c>
      <c r="AO142" s="348">
        <v>0</v>
      </c>
      <c r="AP142" s="349">
        <f t="shared" si="169"/>
        <v>0</v>
      </c>
      <c r="AQ142" s="119"/>
      <c r="AR142" s="348">
        <v>0</v>
      </c>
      <c r="AS142" s="348">
        <v>0</v>
      </c>
      <c r="AT142" s="348">
        <v>0</v>
      </c>
      <c r="AU142" s="348">
        <v>0</v>
      </c>
      <c r="AV142" s="348">
        <v>0</v>
      </c>
      <c r="AW142" s="348">
        <v>0</v>
      </c>
      <c r="AX142" s="394">
        <f t="shared" si="171"/>
        <v>0</v>
      </c>
      <c r="AY142" s="119"/>
      <c r="AZ142" s="348">
        <v>0</v>
      </c>
      <c r="BA142" s="348">
        <v>0</v>
      </c>
      <c r="BB142" s="348">
        <v>0</v>
      </c>
      <c r="BC142" s="348">
        <v>0</v>
      </c>
      <c r="BD142" s="348">
        <v>0</v>
      </c>
      <c r="BE142" s="348">
        <v>0</v>
      </c>
      <c r="BF142" s="202">
        <f t="shared" si="173"/>
        <v>0</v>
      </c>
      <c r="BG142" s="119"/>
      <c r="BH142" s="348">
        <v>0</v>
      </c>
      <c r="BI142" s="348">
        <v>0</v>
      </c>
      <c r="BJ142" s="348">
        <v>0</v>
      </c>
      <c r="BK142" s="348">
        <v>0</v>
      </c>
      <c r="BL142" s="348">
        <v>0</v>
      </c>
      <c r="BM142" s="348">
        <v>0</v>
      </c>
      <c r="BN142" s="349">
        <f t="shared" si="175"/>
        <v>0</v>
      </c>
      <c r="BO142" s="119"/>
      <c r="BP142" s="348">
        <v>0</v>
      </c>
      <c r="BQ142" s="348">
        <v>0</v>
      </c>
      <c r="BR142" s="348">
        <v>0</v>
      </c>
      <c r="BS142" s="348">
        <v>0</v>
      </c>
      <c r="BT142" s="348">
        <v>0</v>
      </c>
      <c r="BU142" s="348">
        <v>0</v>
      </c>
      <c r="BV142" s="202">
        <f t="shared" si="177"/>
        <v>0</v>
      </c>
      <c r="BW142" s="117"/>
      <c r="BX142" s="348">
        <v>0</v>
      </c>
      <c r="BY142" s="348">
        <v>0</v>
      </c>
      <c r="BZ142" s="348">
        <v>0</v>
      </c>
      <c r="CA142" s="348">
        <v>0</v>
      </c>
      <c r="CB142" s="348">
        <v>0</v>
      </c>
      <c r="CC142" s="348">
        <v>0</v>
      </c>
      <c r="CD142" s="202">
        <f t="shared" si="179"/>
        <v>0</v>
      </c>
      <c r="CE142" s="117"/>
      <c r="CF142" s="348">
        <v>0</v>
      </c>
      <c r="CG142" s="348">
        <v>0</v>
      </c>
      <c r="CH142" s="348">
        <v>0</v>
      </c>
      <c r="CI142" s="348">
        <v>0</v>
      </c>
      <c r="CJ142" s="348">
        <v>0</v>
      </c>
      <c r="CK142" s="348">
        <v>0</v>
      </c>
      <c r="CL142" s="117"/>
      <c r="CM142" s="348">
        <v>0</v>
      </c>
      <c r="CN142" s="348">
        <v>0</v>
      </c>
      <c r="CO142" s="348">
        <v>0</v>
      </c>
      <c r="CP142" s="348">
        <v>0</v>
      </c>
      <c r="CQ142" s="348">
        <v>0</v>
      </c>
      <c r="CR142" s="348">
        <v>0</v>
      </c>
      <c r="CS142" s="197"/>
      <c r="CT142" s="272">
        <f t="shared" si="195"/>
        <v>0</v>
      </c>
      <c r="CU142" s="272">
        <f t="shared" si="196"/>
        <v>0</v>
      </c>
      <c r="CV142" s="272">
        <f t="shared" si="197"/>
        <v>0</v>
      </c>
      <c r="CW142" s="272">
        <f t="shared" si="198"/>
        <v>0</v>
      </c>
      <c r="CX142" s="272">
        <f t="shared" si="199"/>
        <v>0</v>
      </c>
      <c r="CY142" s="272">
        <f t="shared" si="200"/>
        <v>0</v>
      </c>
    </row>
    <row r="143" spans="1:103" ht="15" customHeight="1" x14ac:dyDescent="0.25">
      <c r="A143" s="358">
        <v>2101020390</v>
      </c>
      <c r="B143" s="103"/>
      <c r="C143" s="97"/>
      <c r="D143" s="386" t="s">
        <v>76</v>
      </c>
      <c r="E143" s="348">
        <v>0</v>
      </c>
      <c r="F143" s="348">
        <v>0</v>
      </c>
      <c r="G143" s="348">
        <v>0</v>
      </c>
      <c r="H143" s="348">
        <v>0</v>
      </c>
      <c r="I143" s="348">
        <v>0</v>
      </c>
      <c r="J143" s="348">
        <v>0</v>
      </c>
      <c r="K143" s="352"/>
      <c r="L143" s="348">
        <v>0</v>
      </c>
      <c r="M143" s="348">
        <v>0</v>
      </c>
      <c r="N143" s="348">
        <v>0</v>
      </c>
      <c r="O143" s="348">
        <v>0</v>
      </c>
      <c r="P143" s="348">
        <v>0</v>
      </c>
      <c r="Q143" s="348">
        <v>0</v>
      </c>
      <c r="R143" s="202">
        <f t="shared" si="163"/>
        <v>0</v>
      </c>
      <c r="S143" s="119"/>
      <c r="T143" s="348">
        <v>0</v>
      </c>
      <c r="U143" s="348">
        <v>0</v>
      </c>
      <c r="V143" s="348">
        <v>0</v>
      </c>
      <c r="W143" s="348">
        <v>0</v>
      </c>
      <c r="X143" s="348">
        <v>0</v>
      </c>
      <c r="Y143" s="356">
        <v>0</v>
      </c>
      <c r="Z143" s="202">
        <f t="shared" si="165"/>
        <v>0</v>
      </c>
      <c r="AA143" s="119"/>
      <c r="AB143" s="348">
        <v>0</v>
      </c>
      <c r="AC143" s="348">
        <v>0</v>
      </c>
      <c r="AD143" s="348">
        <v>0</v>
      </c>
      <c r="AE143" s="348">
        <v>0</v>
      </c>
      <c r="AF143" s="348">
        <v>0</v>
      </c>
      <c r="AG143" s="348">
        <v>0</v>
      </c>
      <c r="AH143" s="202">
        <f t="shared" si="167"/>
        <v>0</v>
      </c>
      <c r="AI143" s="119"/>
      <c r="AJ143" s="348">
        <v>0</v>
      </c>
      <c r="AK143" s="348">
        <v>0</v>
      </c>
      <c r="AL143" s="348">
        <v>0</v>
      </c>
      <c r="AM143" s="348">
        <v>0</v>
      </c>
      <c r="AN143" s="348">
        <v>0</v>
      </c>
      <c r="AO143" s="348">
        <v>0</v>
      </c>
      <c r="AP143" s="349">
        <f t="shared" si="169"/>
        <v>0</v>
      </c>
      <c r="AQ143" s="119"/>
      <c r="AR143" s="348">
        <v>0</v>
      </c>
      <c r="AS143" s="348">
        <v>0</v>
      </c>
      <c r="AT143" s="348">
        <v>0</v>
      </c>
      <c r="AU143" s="348">
        <v>0</v>
      </c>
      <c r="AV143" s="348">
        <v>0</v>
      </c>
      <c r="AW143" s="348">
        <v>0</v>
      </c>
      <c r="AX143" s="394">
        <f t="shared" si="171"/>
        <v>0</v>
      </c>
      <c r="AY143" s="119"/>
      <c r="AZ143" s="348">
        <v>0</v>
      </c>
      <c r="BA143" s="348">
        <v>0</v>
      </c>
      <c r="BB143" s="348">
        <v>0</v>
      </c>
      <c r="BC143" s="348">
        <v>0</v>
      </c>
      <c r="BD143" s="348">
        <v>0</v>
      </c>
      <c r="BE143" s="348">
        <v>0</v>
      </c>
      <c r="BF143" s="202">
        <f t="shared" si="173"/>
        <v>0</v>
      </c>
      <c r="BG143" s="119"/>
      <c r="BH143" s="348">
        <v>0</v>
      </c>
      <c r="BI143" s="348">
        <v>0</v>
      </c>
      <c r="BJ143" s="348">
        <v>0</v>
      </c>
      <c r="BK143" s="348">
        <v>0</v>
      </c>
      <c r="BL143" s="348">
        <v>0</v>
      </c>
      <c r="BM143" s="348">
        <v>0</v>
      </c>
      <c r="BN143" s="349">
        <f t="shared" si="175"/>
        <v>0</v>
      </c>
      <c r="BO143" s="119"/>
      <c r="BP143" s="348">
        <v>0</v>
      </c>
      <c r="BQ143" s="348">
        <v>0</v>
      </c>
      <c r="BR143" s="348">
        <v>0</v>
      </c>
      <c r="BS143" s="348">
        <v>0</v>
      </c>
      <c r="BT143" s="348">
        <v>0</v>
      </c>
      <c r="BU143" s="348">
        <v>0</v>
      </c>
      <c r="BV143" s="202">
        <f t="shared" si="177"/>
        <v>0</v>
      </c>
      <c r="BW143" s="117"/>
      <c r="BX143" s="348">
        <v>0</v>
      </c>
      <c r="BY143" s="348">
        <v>0</v>
      </c>
      <c r="BZ143" s="348">
        <v>0</v>
      </c>
      <c r="CA143" s="348">
        <v>0</v>
      </c>
      <c r="CB143" s="348">
        <v>0</v>
      </c>
      <c r="CC143" s="348">
        <v>0</v>
      </c>
      <c r="CD143" s="202">
        <f t="shared" si="179"/>
        <v>0</v>
      </c>
      <c r="CE143" s="117"/>
      <c r="CF143" s="348">
        <v>0</v>
      </c>
      <c r="CG143" s="348">
        <v>0</v>
      </c>
      <c r="CH143" s="348">
        <v>0</v>
      </c>
      <c r="CI143" s="348">
        <v>0</v>
      </c>
      <c r="CJ143" s="348">
        <v>0</v>
      </c>
      <c r="CK143" s="348">
        <v>0</v>
      </c>
      <c r="CL143" s="117"/>
      <c r="CM143" s="348">
        <v>0</v>
      </c>
      <c r="CN143" s="348">
        <v>0</v>
      </c>
      <c r="CO143" s="348">
        <v>0</v>
      </c>
      <c r="CP143" s="348">
        <v>0</v>
      </c>
      <c r="CQ143" s="348">
        <v>0</v>
      </c>
      <c r="CR143" s="348">
        <v>0</v>
      </c>
      <c r="CS143" s="197"/>
      <c r="CT143" s="272">
        <f t="shared" si="195"/>
        <v>0</v>
      </c>
      <c r="CU143" s="272">
        <f t="shared" si="196"/>
        <v>0</v>
      </c>
      <c r="CV143" s="272">
        <f t="shared" si="197"/>
        <v>0</v>
      </c>
      <c r="CW143" s="272">
        <f t="shared" si="198"/>
        <v>0</v>
      </c>
      <c r="CX143" s="272">
        <f t="shared" si="199"/>
        <v>0</v>
      </c>
      <c r="CY143" s="272">
        <f t="shared" si="200"/>
        <v>0</v>
      </c>
    </row>
    <row r="144" spans="1:103" ht="15" customHeight="1" x14ac:dyDescent="0.25">
      <c r="A144" s="347">
        <v>2102000000</v>
      </c>
      <c r="B144" s="396" t="s">
        <v>259</v>
      </c>
      <c r="C144" s="396"/>
      <c r="D144" s="396"/>
      <c r="E144" s="395">
        <v>0</v>
      </c>
      <c r="F144" s="395">
        <v>0</v>
      </c>
      <c r="G144" s="167">
        <v>0</v>
      </c>
      <c r="H144" s="167">
        <v>0</v>
      </c>
      <c r="I144" s="167">
        <v>0</v>
      </c>
      <c r="J144" s="167">
        <v>0</v>
      </c>
      <c r="K144" s="352"/>
      <c r="L144" s="395">
        <v>0</v>
      </c>
      <c r="M144" s="395">
        <v>0</v>
      </c>
      <c r="N144" s="167">
        <v>0</v>
      </c>
      <c r="O144" s="167">
        <v>0</v>
      </c>
      <c r="P144" s="167">
        <v>0</v>
      </c>
      <c r="Q144" s="167">
        <v>0</v>
      </c>
      <c r="R144" s="83">
        <f t="shared" si="163"/>
        <v>0</v>
      </c>
      <c r="S144" s="119"/>
      <c r="T144" s="395">
        <v>0</v>
      </c>
      <c r="U144" s="395">
        <v>0</v>
      </c>
      <c r="V144" s="167">
        <v>0</v>
      </c>
      <c r="W144" s="167">
        <v>0</v>
      </c>
      <c r="X144" s="167">
        <v>0</v>
      </c>
      <c r="Y144" s="343">
        <v>0</v>
      </c>
      <c r="Z144" s="83">
        <f t="shared" si="165"/>
        <v>0</v>
      </c>
      <c r="AA144" s="119"/>
      <c r="AB144" s="395">
        <v>0</v>
      </c>
      <c r="AC144" s="395">
        <v>0</v>
      </c>
      <c r="AD144" s="167">
        <v>0</v>
      </c>
      <c r="AE144" s="167">
        <v>0</v>
      </c>
      <c r="AF144" s="167">
        <v>0</v>
      </c>
      <c r="AG144" s="167">
        <v>0</v>
      </c>
      <c r="AH144" s="83">
        <f t="shared" si="167"/>
        <v>0</v>
      </c>
      <c r="AI144" s="119"/>
      <c r="AJ144" s="395">
        <v>0</v>
      </c>
      <c r="AK144" s="395">
        <v>0</v>
      </c>
      <c r="AL144" s="167">
        <v>0</v>
      </c>
      <c r="AM144" s="167">
        <v>0</v>
      </c>
      <c r="AN144" s="167">
        <v>0</v>
      </c>
      <c r="AO144" s="167">
        <v>0</v>
      </c>
      <c r="AP144" s="342">
        <f t="shared" si="169"/>
        <v>0</v>
      </c>
      <c r="AQ144" s="119"/>
      <c r="AR144" s="395">
        <v>0</v>
      </c>
      <c r="AS144" s="395">
        <v>0</v>
      </c>
      <c r="AT144" s="167">
        <v>0</v>
      </c>
      <c r="AU144" s="167">
        <v>0</v>
      </c>
      <c r="AV144" s="167">
        <v>0</v>
      </c>
      <c r="AW144" s="167">
        <v>0</v>
      </c>
      <c r="AX144" s="342">
        <f t="shared" si="171"/>
        <v>0</v>
      </c>
      <c r="AY144" s="119"/>
      <c r="AZ144" s="395">
        <v>0</v>
      </c>
      <c r="BA144" s="395">
        <v>0</v>
      </c>
      <c r="BB144" s="167">
        <v>0</v>
      </c>
      <c r="BC144" s="167">
        <v>0</v>
      </c>
      <c r="BD144" s="167">
        <v>0</v>
      </c>
      <c r="BE144" s="167">
        <v>0</v>
      </c>
      <c r="BF144" s="83">
        <f t="shared" si="173"/>
        <v>0</v>
      </c>
      <c r="BG144" s="119"/>
      <c r="BH144" s="395">
        <v>0</v>
      </c>
      <c r="BI144" s="395">
        <v>0</v>
      </c>
      <c r="BJ144" s="167">
        <v>0</v>
      </c>
      <c r="BK144" s="167">
        <v>0</v>
      </c>
      <c r="BL144" s="167">
        <v>0</v>
      </c>
      <c r="BM144" s="167">
        <v>0</v>
      </c>
      <c r="BN144" s="342">
        <f t="shared" si="175"/>
        <v>0</v>
      </c>
      <c r="BO144" s="119"/>
      <c r="BP144" s="395">
        <v>0</v>
      </c>
      <c r="BQ144" s="395">
        <v>0</v>
      </c>
      <c r="BR144" s="167">
        <v>0</v>
      </c>
      <c r="BS144" s="167">
        <v>0</v>
      </c>
      <c r="BT144" s="167">
        <v>0</v>
      </c>
      <c r="BU144" s="167">
        <v>0</v>
      </c>
      <c r="BV144" s="83">
        <f t="shared" si="177"/>
        <v>0</v>
      </c>
      <c r="BW144" s="117"/>
      <c r="BX144" s="395">
        <v>0</v>
      </c>
      <c r="BY144" s="395">
        <v>0</v>
      </c>
      <c r="BZ144" s="167">
        <v>0</v>
      </c>
      <c r="CA144" s="167">
        <v>0</v>
      </c>
      <c r="CB144" s="167">
        <v>0</v>
      </c>
      <c r="CC144" s="167">
        <v>0</v>
      </c>
      <c r="CD144" s="83">
        <f t="shared" si="179"/>
        <v>0</v>
      </c>
      <c r="CE144" s="117"/>
      <c r="CF144" s="395">
        <v>0</v>
      </c>
      <c r="CG144" s="395">
        <v>0</v>
      </c>
      <c r="CH144" s="167">
        <v>0</v>
      </c>
      <c r="CI144" s="167">
        <v>0</v>
      </c>
      <c r="CJ144" s="167">
        <v>0</v>
      </c>
      <c r="CK144" s="167">
        <v>0</v>
      </c>
      <c r="CL144" s="117"/>
      <c r="CM144" s="395">
        <v>0</v>
      </c>
      <c r="CN144" s="395">
        <v>0</v>
      </c>
      <c r="CO144" s="167">
        <v>0</v>
      </c>
      <c r="CP144" s="167">
        <v>0</v>
      </c>
      <c r="CQ144" s="167">
        <v>0</v>
      </c>
      <c r="CR144" s="167">
        <v>0</v>
      </c>
      <c r="CS144" s="197"/>
      <c r="CT144" s="60">
        <f t="shared" si="195"/>
        <v>0</v>
      </c>
      <c r="CU144" s="60">
        <f t="shared" si="196"/>
        <v>0</v>
      </c>
      <c r="CV144" s="60">
        <f t="shared" si="197"/>
        <v>0</v>
      </c>
      <c r="CW144" s="60">
        <f t="shared" si="198"/>
        <v>0</v>
      </c>
      <c r="CX144" s="60">
        <f t="shared" si="199"/>
        <v>0</v>
      </c>
      <c r="CY144" s="60">
        <f t="shared" si="200"/>
        <v>0</v>
      </c>
    </row>
    <row r="145" spans="1:103" ht="15" customHeight="1" x14ac:dyDescent="0.25">
      <c r="A145" s="347">
        <v>2103000000</v>
      </c>
      <c r="B145" s="377" t="s">
        <v>258</v>
      </c>
      <c r="C145" s="377"/>
      <c r="D145" s="377"/>
      <c r="E145" s="375">
        <f t="shared" ref="E145:J145" si="249">E146+E147</f>
        <v>0</v>
      </c>
      <c r="F145" s="375">
        <f t="shared" si="249"/>
        <v>0</v>
      </c>
      <c r="G145" s="375">
        <f t="shared" si="249"/>
        <v>0</v>
      </c>
      <c r="H145" s="375">
        <f t="shared" si="249"/>
        <v>0</v>
      </c>
      <c r="I145" s="375">
        <f t="shared" si="249"/>
        <v>0</v>
      </c>
      <c r="J145" s="375">
        <f t="shared" si="249"/>
        <v>0</v>
      </c>
      <c r="K145" s="352"/>
      <c r="L145" s="375">
        <f t="shared" ref="L145:Q145" si="250">L146+L147</f>
        <v>0</v>
      </c>
      <c r="M145" s="375">
        <f t="shared" si="250"/>
        <v>0</v>
      </c>
      <c r="N145" s="375">
        <f t="shared" si="250"/>
        <v>0</v>
      </c>
      <c r="O145" s="375">
        <f t="shared" si="250"/>
        <v>0</v>
      </c>
      <c r="P145" s="375">
        <f t="shared" si="250"/>
        <v>0</v>
      </c>
      <c r="Q145" s="375">
        <f t="shared" si="250"/>
        <v>0</v>
      </c>
      <c r="R145" s="83">
        <f t="shared" si="163"/>
        <v>0</v>
      </c>
      <c r="S145" s="119"/>
      <c r="T145" s="375">
        <f t="shared" ref="T145:Y145" si="251">T146+T147</f>
        <v>0</v>
      </c>
      <c r="U145" s="375">
        <f t="shared" si="251"/>
        <v>0</v>
      </c>
      <c r="V145" s="375">
        <f t="shared" si="251"/>
        <v>0</v>
      </c>
      <c r="W145" s="375">
        <f t="shared" si="251"/>
        <v>0</v>
      </c>
      <c r="X145" s="375">
        <f t="shared" si="251"/>
        <v>0</v>
      </c>
      <c r="Y145" s="376">
        <f t="shared" si="251"/>
        <v>0</v>
      </c>
      <c r="Z145" s="83">
        <f t="shared" si="165"/>
        <v>0</v>
      </c>
      <c r="AA145" s="119"/>
      <c r="AB145" s="375">
        <f t="shared" ref="AB145:AG145" si="252">AB146+AB147</f>
        <v>0</v>
      </c>
      <c r="AC145" s="375">
        <f t="shared" si="252"/>
        <v>0</v>
      </c>
      <c r="AD145" s="375">
        <f t="shared" si="252"/>
        <v>0</v>
      </c>
      <c r="AE145" s="375">
        <f t="shared" si="252"/>
        <v>0</v>
      </c>
      <c r="AF145" s="375">
        <f t="shared" si="252"/>
        <v>0</v>
      </c>
      <c r="AG145" s="375">
        <f t="shared" si="252"/>
        <v>0</v>
      </c>
      <c r="AH145" s="83">
        <f t="shared" si="167"/>
        <v>0</v>
      </c>
      <c r="AI145" s="119"/>
      <c r="AJ145" s="375">
        <f t="shared" ref="AJ145:AO145" si="253">AJ146+AJ147</f>
        <v>0</v>
      </c>
      <c r="AK145" s="375">
        <f t="shared" si="253"/>
        <v>0</v>
      </c>
      <c r="AL145" s="375">
        <f t="shared" si="253"/>
        <v>0</v>
      </c>
      <c r="AM145" s="375">
        <f t="shared" si="253"/>
        <v>0</v>
      </c>
      <c r="AN145" s="375">
        <f t="shared" si="253"/>
        <v>0</v>
      </c>
      <c r="AO145" s="375">
        <f t="shared" si="253"/>
        <v>0</v>
      </c>
      <c r="AP145" s="342">
        <f t="shared" si="169"/>
        <v>0</v>
      </c>
      <c r="AQ145" s="119"/>
      <c r="AR145" s="375">
        <f t="shared" ref="AR145:AW145" si="254">AR146+AR147</f>
        <v>0</v>
      </c>
      <c r="AS145" s="375">
        <f t="shared" si="254"/>
        <v>0</v>
      </c>
      <c r="AT145" s="375">
        <f t="shared" si="254"/>
        <v>0</v>
      </c>
      <c r="AU145" s="375">
        <f t="shared" si="254"/>
        <v>0</v>
      </c>
      <c r="AV145" s="375">
        <f t="shared" si="254"/>
        <v>0</v>
      </c>
      <c r="AW145" s="375">
        <f t="shared" si="254"/>
        <v>0</v>
      </c>
      <c r="AX145" s="342">
        <f t="shared" si="171"/>
        <v>0</v>
      </c>
      <c r="AY145" s="119"/>
      <c r="AZ145" s="375">
        <f t="shared" ref="AZ145:BE145" si="255">AZ146+AZ147</f>
        <v>0</v>
      </c>
      <c r="BA145" s="375">
        <f t="shared" si="255"/>
        <v>0</v>
      </c>
      <c r="BB145" s="375">
        <f t="shared" si="255"/>
        <v>0</v>
      </c>
      <c r="BC145" s="375">
        <f t="shared" si="255"/>
        <v>0</v>
      </c>
      <c r="BD145" s="375">
        <f t="shared" si="255"/>
        <v>0</v>
      </c>
      <c r="BE145" s="375">
        <f t="shared" si="255"/>
        <v>0</v>
      </c>
      <c r="BF145" s="83">
        <f t="shared" si="173"/>
        <v>0</v>
      </c>
      <c r="BG145" s="119"/>
      <c r="BH145" s="375">
        <f t="shared" ref="BH145:BM145" si="256">BH146+BH147</f>
        <v>0</v>
      </c>
      <c r="BI145" s="375">
        <f t="shared" si="256"/>
        <v>0</v>
      </c>
      <c r="BJ145" s="375">
        <f t="shared" si="256"/>
        <v>0</v>
      </c>
      <c r="BK145" s="375">
        <f t="shared" si="256"/>
        <v>0</v>
      </c>
      <c r="BL145" s="375">
        <f t="shared" si="256"/>
        <v>0</v>
      </c>
      <c r="BM145" s="375">
        <f t="shared" si="256"/>
        <v>0</v>
      </c>
      <c r="BN145" s="342">
        <f t="shared" si="175"/>
        <v>0</v>
      </c>
      <c r="BO145" s="119"/>
      <c r="BP145" s="375">
        <f t="shared" ref="BP145:BU145" si="257">BP146+BP147</f>
        <v>0</v>
      </c>
      <c r="BQ145" s="375">
        <f t="shared" si="257"/>
        <v>0</v>
      </c>
      <c r="BR145" s="375">
        <f t="shared" si="257"/>
        <v>0</v>
      </c>
      <c r="BS145" s="375">
        <f t="shared" si="257"/>
        <v>0</v>
      </c>
      <c r="BT145" s="375">
        <f t="shared" si="257"/>
        <v>0</v>
      </c>
      <c r="BU145" s="375">
        <f t="shared" si="257"/>
        <v>0</v>
      </c>
      <c r="BV145" s="83">
        <f t="shared" si="177"/>
        <v>0</v>
      </c>
      <c r="BW145" s="117"/>
      <c r="BX145" s="375">
        <f t="shared" ref="BX145:CC145" si="258">BX146+BX147</f>
        <v>0</v>
      </c>
      <c r="BY145" s="375">
        <f t="shared" si="258"/>
        <v>0</v>
      </c>
      <c r="BZ145" s="375">
        <f t="shared" si="258"/>
        <v>0</v>
      </c>
      <c r="CA145" s="375">
        <f t="shared" si="258"/>
        <v>0</v>
      </c>
      <c r="CB145" s="375">
        <f t="shared" si="258"/>
        <v>0</v>
      </c>
      <c r="CC145" s="375">
        <f t="shared" si="258"/>
        <v>0</v>
      </c>
      <c r="CD145" s="83">
        <f t="shared" si="179"/>
        <v>0</v>
      </c>
      <c r="CE145" s="117"/>
      <c r="CF145" s="375">
        <f t="shared" ref="CF145:CK145" si="259">CF146+CF147</f>
        <v>0</v>
      </c>
      <c r="CG145" s="375">
        <f t="shared" si="259"/>
        <v>0</v>
      </c>
      <c r="CH145" s="375">
        <f t="shared" si="259"/>
        <v>0</v>
      </c>
      <c r="CI145" s="375">
        <f t="shared" si="259"/>
        <v>0</v>
      </c>
      <c r="CJ145" s="375">
        <f t="shared" si="259"/>
        <v>0</v>
      </c>
      <c r="CK145" s="375">
        <f t="shared" si="259"/>
        <v>0</v>
      </c>
      <c r="CL145" s="117"/>
      <c r="CM145" s="375">
        <f t="shared" ref="CM145:CR145" si="260">CM146+CM147</f>
        <v>0</v>
      </c>
      <c r="CN145" s="375">
        <f t="shared" si="260"/>
        <v>0</v>
      </c>
      <c r="CO145" s="375">
        <f t="shared" si="260"/>
        <v>0</v>
      </c>
      <c r="CP145" s="375">
        <f t="shared" si="260"/>
        <v>0</v>
      </c>
      <c r="CQ145" s="375">
        <f t="shared" si="260"/>
        <v>0</v>
      </c>
      <c r="CR145" s="375">
        <f t="shared" si="260"/>
        <v>0</v>
      </c>
      <c r="CS145" s="197"/>
      <c r="CT145" s="60">
        <f t="shared" si="195"/>
        <v>0</v>
      </c>
      <c r="CU145" s="60">
        <f t="shared" si="196"/>
        <v>0</v>
      </c>
      <c r="CV145" s="60">
        <f t="shared" si="197"/>
        <v>0</v>
      </c>
      <c r="CW145" s="60">
        <f t="shared" si="198"/>
        <v>0</v>
      </c>
      <c r="CX145" s="60">
        <f t="shared" si="199"/>
        <v>0</v>
      </c>
      <c r="CY145" s="60">
        <f t="shared" si="200"/>
        <v>0</v>
      </c>
    </row>
    <row r="146" spans="1:103" s="393" customFormat="1" ht="15" customHeight="1" x14ac:dyDescent="0.25">
      <c r="A146" s="358">
        <v>2103010000</v>
      </c>
      <c r="B146" s="76"/>
      <c r="C146" s="97" t="s">
        <v>40</v>
      </c>
      <c r="D146" s="357"/>
      <c r="E146" s="348">
        <v>0</v>
      </c>
      <c r="F146" s="348">
        <v>0</v>
      </c>
      <c r="G146" s="348">
        <v>0</v>
      </c>
      <c r="H146" s="348">
        <v>0</v>
      </c>
      <c r="I146" s="348">
        <v>0</v>
      </c>
      <c r="J146" s="348">
        <v>0</v>
      </c>
      <c r="K146" s="352"/>
      <c r="L146" s="348">
        <v>0</v>
      </c>
      <c r="M146" s="348">
        <v>0</v>
      </c>
      <c r="N146" s="348">
        <v>0</v>
      </c>
      <c r="O146" s="348">
        <v>0</v>
      </c>
      <c r="P146" s="348">
        <v>0</v>
      </c>
      <c r="Q146" s="348">
        <v>0</v>
      </c>
      <c r="R146" s="202">
        <f t="shared" si="163"/>
        <v>0</v>
      </c>
      <c r="S146" s="119"/>
      <c r="T146" s="348">
        <v>0</v>
      </c>
      <c r="U146" s="348">
        <v>0</v>
      </c>
      <c r="V146" s="348">
        <v>0</v>
      </c>
      <c r="W146" s="348">
        <v>0</v>
      </c>
      <c r="X146" s="348">
        <v>0</v>
      </c>
      <c r="Y146" s="356">
        <v>0</v>
      </c>
      <c r="Z146" s="116">
        <f t="shared" si="165"/>
        <v>0</v>
      </c>
      <c r="AA146" s="119"/>
      <c r="AB146" s="348">
        <v>0</v>
      </c>
      <c r="AC146" s="348">
        <v>0</v>
      </c>
      <c r="AD146" s="348">
        <v>0</v>
      </c>
      <c r="AE146" s="348">
        <v>0</v>
      </c>
      <c r="AF146" s="348">
        <v>0</v>
      </c>
      <c r="AG146" s="348">
        <v>0</v>
      </c>
      <c r="AH146" s="202">
        <f t="shared" si="167"/>
        <v>0</v>
      </c>
      <c r="AI146" s="119"/>
      <c r="AJ146" s="348">
        <v>0</v>
      </c>
      <c r="AK146" s="348">
        <v>0</v>
      </c>
      <c r="AL146" s="348">
        <v>0</v>
      </c>
      <c r="AM146" s="348">
        <v>0</v>
      </c>
      <c r="AN146" s="348">
        <v>0</v>
      </c>
      <c r="AO146" s="348">
        <v>0</v>
      </c>
      <c r="AP146" s="349">
        <f t="shared" si="169"/>
        <v>0</v>
      </c>
      <c r="AQ146" s="119"/>
      <c r="AR146" s="348">
        <v>0</v>
      </c>
      <c r="AS146" s="348">
        <v>0</v>
      </c>
      <c r="AT146" s="348">
        <v>0</v>
      </c>
      <c r="AU146" s="348">
        <v>0</v>
      </c>
      <c r="AV146" s="348">
        <v>0</v>
      </c>
      <c r="AW146" s="348">
        <v>0</v>
      </c>
      <c r="AX146" s="394">
        <f t="shared" si="171"/>
        <v>0</v>
      </c>
      <c r="AY146" s="119"/>
      <c r="AZ146" s="348">
        <v>0</v>
      </c>
      <c r="BA146" s="348">
        <v>0</v>
      </c>
      <c r="BB146" s="348">
        <v>0</v>
      </c>
      <c r="BC146" s="348">
        <v>0</v>
      </c>
      <c r="BD146" s="348">
        <v>0</v>
      </c>
      <c r="BE146" s="348">
        <v>0</v>
      </c>
      <c r="BF146" s="202">
        <f t="shared" si="173"/>
        <v>0</v>
      </c>
      <c r="BG146" s="119"/>
      <c r="BH146" s="348">
        <v>0</v>
      </c>
      <c r="BI146" s="348">
        <v>0</v>
      </c>
      <c r="BJ146" s="348">
        <v>0</v>
      </c>
      <c r="BK146" s="348">
        <v>0</v>
      </c>
      <c r="BL146" s="348">
        <v>0</v>
      </c>
      <c r="BM146" s="348">
        <v>0</v>
      </c>
      <c r="BN146" s="349">
        <f t="shared" si="175"/>
        <v>0</v>
      </c>
      <c r="BO146" s="119"/>
      <c r="BP146" s="348">
        <v>0</v>
      </c>
      <c r="BQ146" s="348">
        <v>0</v>
      </c>
      <c r="BR146" s="348">
        <v>0</v>
      </c>
      <c r="BS146" s="348">
        <v>0</v>
      </c>
      <c r="BT146" s="348">
        <v>0</v>
      </c>
      <c r="BU146" s="348">
        <v>0</v>
      </c>
      <c r="BV146" s="202">
        <f t="shared" si="177"/>
        <v>0</v>
      </c>
      <c r="BW146" s="117"/>
      <c r="BX146" s="348">
        <v>0</v>
      </c>
      <c r="BY146" s="348">
        <v>0</v>
      </c>
      <c r="BZ146" s="348">
        <v>0</v>
      </c>
      <c r="CA146" s="348">
        <v>0</v>
      </c>
      <c r="CB146" s="348">
        <v>0</v>
      </c>
      <c r="CC146" s="348">
        <v>0</v>
      </c>
      <c r="CD146" s="202">
        <f t="shared" si="179"/>
        <v>0</v>
      </c>
      <c r="CE146" s="117"/>
      <c r="CF146" s="348">
        <v>0</v>
      </c>
      <c r="CG146" s="348">
        <v>0</v>
      </c>
      <c r="CH146" s="348">
        <v>0</v>
      </c>
      <c r="CI146" s="348">
        <v>0</v>
      </c>
      <c r="CJ146" s="348">
        <v>0</v>
      </c>
      <c r="CK146" s="348">
        <v>0</v>
      </c>
      <c r="CL146" s="117"/>
      <c r="CM146" s="348">
        <v>0</v>
      </c>
      <c r="CN146" s="348">
        <v>0</v>
      </c>
      <c r="CO146" s="348">
        <v>0</v>
      </c>
      <c r="CP146" s="348">
        <v>0</v>
      </c>
      <c r="CQ146" s="348">
        <v>0</v>
      </c>
      <c r="CR146" s="348">
        <v>0</v>
      </c>
      <c r="CS146" s="197"/>
      <c r="CT146" s="272">
        <f t="shared" si="195"/>
        <v>0</v>
      </c>
      <c r="CU146" s="272">
        <f t="shared" si="196"/>
        <v>0</v>
      </c>
      <c r="CV146" s="272">
        <f t="shared" si="197"/>
        <v>0</v>
      </c>
      <c r="CW146" s="272">
        <f t="shared" si="198"/>
        <v>0</v>
      </c>
      <c r="CX146" s="272">
        <f t="shared" si="199"/>
        <v>0</v>
      </c>
      <c r="CY146" s="272">
        <f t="shared" si="200"/>
        <v>0</v>
      </c>
    </row>
    <row r="147" spans="1:103" s="393" customFormat="1" ht="15" customHeight="1" x14ac:dyDescent="0.25">
      <c r="A147" s="358">
        <v>2103020000</v>
      </c>
      <c r="B147" s="76"/>
      <c r="C147" s="362" t="s">
        <v>80</v>
      </c>
      <c r="D147" s="392"/>
      <c r="E147" s="348">
        <v>0</v>
      </c>
      <c r="F147" s="348">
        <v>0</v>
      </c>
      <c r="G147" s="348">
        <v>0</v>
      </c>
      <c r="H147" s="348">
        <v>0</v>
      </c>
      <c r="I147" s="348">
        <v>0</v>
      </c>
      <c r="J147" s="348">
        <v>0</v>
      </c>
      <c r="K147" s="352"/>
      <c r="L147" s="348">
        <v>0</v>
      </c>
      <c r="M147" s="348">
        <v>0</v>
      </c>
      <c r="N147" s="348">
        <v>0</v>
      </c>
      <c r="O147" s="348">
        <v>0</v>
      </c>
      <c r="P147" s="348">
        <v>0</v>
      </c>
      <c r="Q147" s="348">
        <v>0</v>
      </c>
      <c r="R147" s="202">
        <f t="shared" si="163"/>
        <v>0</v>
      </c>
      <c r="S147" s="119"/>
      <c r="T147" s="348">
        <v>0</v>
      </c>
      <c r="U147" s="348">
        <v>0</v>
      </c>
      <c r="V147" s="348">
        <v>0</v>
      </c>
      <c r="W147" s="348">
        <v>0</v>
      </c>
      <c r="X147" s="348">
        <v>0</v>
      </c>
      <c r="Y147" s="356">
        <v>0</v>
      </c>
      <c r="Z147" s="116">
        <f t="shared" si="165"/>
        <v>0</v>
      </c>
      <c r="AA147" s="119"/>
      <c r="AB147" s="348">
        <v>0</v>
      </c>
      <c r="AC147" s="348">
        <v>0</v>
      </c>
      <c r="AD147" s="348">
        <v>0</v>
      </c>
      <c r="AE147" s="348">
        <v>0</v>
      </c>
      <c r="AF147" s="348">
        <v>0</v>
      </c>
      <c r="AG147" s="348">
        <v>0</v>
      </c>
      <c r="AH147" s="202">
        <f t="shared" si="167"/>
        <v>0</v>
      </c>
      <c r="AI147" s="119"/>
      <c r="AJ147" s="348">
        <v>0</v>
      </c>
      <c r="AK147" s="348">
        <v>0</v>
      </c>
      <c r="AL147" s="348">
        <v>0</v>
      </c>
      <c r="AM147" s="348">
        <v>0</v>
      </c>
      <c r="AN147" s="348">
        <v>0</v>
      </c>
      <c r="AO147" s="348">
        <v>0</v>
      </c>
      <c r="AP147" s="349">
        <f t="shared" si="169"/>
        <v>0</v>
      </c>
      <c r="AQ147" s="119"/>
      <c r="AR147" s="348">
        <v>0</v>
      </c>
      <c r="AS147" s="348">
        <v>0</v>
      </c>
      <c r="AT147" s="348">
        <v>0</v>
      </c>
      <c r="AU147" s="348">
        <v>0</v>
      </c>
      <c r="AV147" s="348">
        <v>0</v>
      </c>
      <c r="AW147" s="348">
        <v>0</v>
      </c>
      <c r="AX147" s="394">
        <f t="shared" si="171"/>
        <v>0</v>
      </c>
      <c r="AY147" s="119"/>
      <c r="AZ147" s="348">
        <v>0</v>
      </c>
      <c r="BA147" s="348">
        <v>0</v>
      </c>
      <c r="BB147" s="348">
        <v>0</v>
      </c>
      <c r="BC147" s="348">
        <v>0</v>
      </c>
      <c r="BD147" s="348">
        <v>0</v>
      </c>
      <c r="BE147" s="348">
        <v>0</v>
      </c>
      <c r="BF147" s="202">
        <f t="shared" si="173"/>
        <v>0</v>
      </c>
      <c r="BG147" s="119"/>
      <c r="BH147" s="348">
        <v>0</v>
      </c>
      <c r="BI147" s="348">
        <v>0</v>
      </c>
      <c r="BJ147" s="348">
        <v>0</v>
      </c>
      <c r="BK147" s="348">
        <v>0</v>
      </c>
      <c r="BL147" s="348">
        <v>0</v>
      </c>
      <c r="BM147" s="348">
        <v>0</v>
      </c>
      <c r="BN147" s="349">
        <f t="shared" si="175"/>
        <v>0</v>
      </c>
      <c r="BO147" s="119"/>
      <c r="BP147" s="348">
        <v>0</v>
      </c>
      <c r="BQ147" s="348">
        <v>0</v>
      </c>
      <c r="BR147" s="348">
        <v>0</v>
      </c>
      <c r="BS147" s="348">
        <v>0</v>
      </c>
      <c r="BT147" s="348">
        <v>0</v>
      </c>
      <c r="BU147" s="348">
        <v>0</v>
      </c>
      <c r="BV147" s="202">
        <f t="shared" si="177"/>
        <v>0</v>
      </c>
      <c r="BW147" s="117"/>
      <c r="BX147" s="348">
        <v>0</v>
      </c>
      <c r="BY147" s="348">
        <v>0</v>
      </c>
      <c r="BZ147" s="348">
        <v>0</v>
      </c>
      <c r="CA147" s="348">
        <v>0</v>
      </c>
      <c r="CB147" s="348">
        <v>0</v>
      </c>
      <c r="CC147" s="348">
        <v>0</v>
      </c>
      <c r="CD147" s="202">
        <f t="shared" si="179"/>
        <v>0</v>
      </c>
      <c r="CE147" s="117"/>
      <c r="CF147" s="348">
        <v>0</v>
      </c>
      <c r="CG147" s="348">
        <v>0</v>
      </c>
      <c r="CH147" s="348">
        <v>0</v>
      </c>
      <c r="CI147" s="348">
        <v>0</v>
      </c>
      <c r="CJ147" s="348">
        <v>0</v>
      </c>
      <c r="CK147" s="348">
        <v>0</v>
      </c>
      <c r="CL147" s="117"/>
      <c r="CM147" s="348">
        <v>0</v>
      </c>
      <c r="CN147" s="348">
        <v>0</v>
      </c>
      <c r="CO147" s="348">
        <v>0</v>
      </c>
      <c r="CP147" s="348">
        <v>0</v>
      </c>
      <c r="CQ147" s="348">
        <v>0</v>
      </c>
      <c r="CR147" s="348">
        <v>0</v>
      </c>
      <c r="CS147" s="197"/>
      <c r="CT147" s="272">
        <f t="shared" si="195"/>
        <v>0</v>
      </c>
      <c r="CU147" s="272">
        <f t="shared" si="196"/>
        <v>0</v>
      </c>
      <c r="CV147" s="272">
        <f t="shared" si="197"/>
        <v>0</v>
      </c>
      <c r="CW147" s="272">
        <f t="shared" si="198"/>
        <v>0</v>
      </c>
      <c r="CX147" s="272">
        <f t="shared" si="199"/>
        <v>0</v>
      </c>
      <c r="CY147" s="272">
        <f t="shared" si="200"/>
        <v>0</v>
      </c>
    </row>
    <row r="148" spans="1:103" ht="15" customHeight="1" x14ac:dyDescent="0.25">
      <c r="A148" s="347">
        <v>2106000000</v>
      </c>
      <c r="B148" s="377" t="s">
        <v>257</v>
      </c>
      <c r="C148" s="377"/>
      <c r="D148" s="377"/>
      <c r="E148" s="375">
        <f t="shared" ref="E148:J148" si="261">E149+E150</f>
        <v>0</v>
      </c>
      <c r="F148" s="375">
        <f t="shared" si="261"/>
        <v>0</v>
      </c>
      <c r="G148" s="375">
        <f t="shared" si="261"/>
        <v>0</v>
      </c>
      <c r="H148" s="375">
        <f t="shared" si="261"/>
        <v>0</v>
      </c>
      <c r="I148" s="375">
        <f t="shared" si="261"/>
        <v>0</v>
      </c>
      <c r="J148" s="375">
        <f t="shared" si="261"/>
        <v>0</v>
      </c>
      <c r="K148" s="352"/>
      <c r="L148" s="375">
        <f t="shared" ref="L148:Q148" si="262">L149+L150</f>
        <v>0</v>
      </c>
      <c r="M148" s="375">
        <f t="shared" si="262"/>
        <v>0</v>
      </c>
      <c r="N148" s="375">
        <f t="shared" si="262"/>
        <v>0</v>
      </c>
      <c r="O148" s="375">
        <f t="shared" si="262"/>
        <v>0</v>
      </c>
      <c r="P148" s="375">
        <f t="shared" si="262"/>
        <v>0</v>
      </c>
      <c r="Q148" s="375">
        <f t="shared" si="262"/>
        <v>0</v>
      </c>
      <c r="R148" s="83">
        <f t="shared" si="163"/>
        <v>0</v>
      </c>
      <c r="S148" s="119"/>
      <c r="T148" s="375">
        <f t="shared" ref="T148:Y148" si="263">T149+T150</f>
        <v>0</v>
      </c>
      <c r="U148" s="375">
        <f t="shared" si="263"/>
        <v>0</v>
      </c>
      <c r="V148" s="375">
        <f t="shared" si="263"/>
        <v>0</v>
      </c>
      <c r="W148" s="375">
        <f t="shared" si="263"/>
        <v>0</v>
      </c>
      <c r="X148" s="375">
        <f t="shared" si="263"/>
        <v>0</v>
      </c>
      <c r="Y148" s="376">
        <f t="shared" si="263"/>
        <v>0</v>
      </c>
      <c r="Z148" s="83">
        <f t="shared" si="165"/>
        <v>0</v>
      </c>
      <c r="AA148" s="119"/>
      <c r="AB148" s="375">
        <f t="shared" ref="AB148:AG148" si="264">AB149+AB150</f>
        <v>0</v>
      </c>
      <c r="AC148" s="375">
        <f t="shared" si="264"/>
        <v>0</v>
      </c>
      <c r="AD148" s="375">
        <f t="shared" si="264"/>
        <v>0</v>
      </c>
      <c r="AE148" s="375">
        <f t="shared" si="264"/>
        <v>0</v>
      </c>
      <c r="AF148" s="375">
        <f t="shared" si="264"/>
        <v>0</v>
      </c>
      <c r="AG148" s="375">
        <f t="shared" si="264"/>
        <v>0</v>
      </c>
      <c r="AH148" s="83">
        <f t="shared" si="167"/>
        <v>0</v>
      </c>
      <c r="AI148" s="119"/>
      <c r="AJ148" s="375">
        <f t="shared" ref="AJ148:AO148" si="265">AJ149+AJ150</f>
        <v>0</v>
      </c>
      <c r="AK148" s="375">
        <f t="shared" si="265"/>
        <v>0</v>
      </c>
      <c r="AL148" s="375">
        <f t="shared" si="265"/>
        <v>0</v>
      </c>
      <c r="AM148" s="375">
        <f t="shared" si="265"/>
        <v>0</v>
      </c>
      <c r="AN148" s="375">
        <f t="shared" si="265"/>
        <v>0</v>
      </c>
      <c r="AO148" s="375">
        <f t="shared" si="265"/>
        <v>0</v>
      </c>
      <c r="AP148" s="342">
        <f t="shared" si="169"/>
        <v>0</v>
      </c>
      <c r="AQ148" s="119"/>
      <c r="AR148" s="375">
        <f t="shared" ref="AR148:AW148" si="266">AR149+AR150</f>
        <v>0</v>
      </c>
      <c r="AS148" s="375">
        <f t="shared" si="266"/>
        <v>0</v>
      </c>
      <c r="AT148" s="375">
        <f t="shared" si="266"/>
        <v>0</v>
      </c>
      <c r="AU148" s="375">
        <f t="shared" si="266"/>
        <v>0</v>
      </c>
      <c r="AV148" s="375">
        <f t="shared" si="266"/>
        <v>0</v>
      </c>
      <c r="AW148" s="375">
        <f t="shared" si="266"/>
        <v>0</v>
      </c>
      <c r="AX148" s="342">
        <f t="shared" si="171"/>
        <v>0</v>
      </c>
      <c r="AY148" s="119"/>
      <c r="AZ148" s="375">
        <f t="shared" ref="AZ148:BE148" si="267">AZ149+AZ150</f>
        <v>0</v>
      </c>
      <c r="BA148" s="375">
        <f t="shared" si="267"/>
        <v>0</v>
      </c>
      <c r="BB148" s="375">
        <f t="shared" si="267"/>
        <v>0</v>
      </c>
      <c r="BC148" s="375">
        <f t="shared" si="267"/>
        <v>0</v>
      </c>
      <c r="BD148" s="375">
        <f t="shared" si="267"/>
        <v>0</v>
      </c>
      <c r="BE148" s="375">
        <f t="shared" si="267"/>
        <v>0</v>
      </c>
      <c r="BF148" s="83">
        <f t="shared" si="173"/>
        <v>0</v>
      </c>
      <c r="BG148" s="119"/>
      <c r="BH148" s="375">
        <f t="shared" ref="BH148:BM148" si="268">BH149+BH150</f>
        <v>0</v>
      </c>
      <c r="BI148" s="375">
        <f t="shared" si="268"/>
        <v>0</v>
      </c>
      <c r="BJ148" s="375">
        <f t="shared" si="268"/>
        <v>0</v>
      </c>
      <c r="BK148" s="375">
        <f t="shared" si="268"/>
        <v>0</v>
      </c>
      <c r="BL148" s="375">
        <f t="shared" si="268"/>
        <v>0</v>
      </c>
      <c r="BM148" s="375">
        <f t="shared" si="268"/>
        <v>0</v>
      </c>
      <c r="BN148" s="342">
        <f t="shared" si="175"/>
        <v>0</v>
      </c>
      <c r="BO148" s="119"/>
      <c r="BP148" s="375">
        <f t="shared" ref="BP148:BU148" si="269">BP149+BP150</f>
        <v>0</v>
      </c>
      <c r="BQ148" s="375">
        <f t="shared" si="269"/>
        <v>0</v>
      </c>
      <c r="BR148" s="375">
        <f t="shared" si="269"/>
        <v>0</v>
      </c>
      <c r="BS148" s="375">
        <f t="shared" si="269"/>
        <v>0</v>
      </c>
      <c r="BT148" s="375">
        <f t="shared" si="269"/>
        <v>0</v>
      </c>
      <c r="BU148" s="375">
        <f t="shared" si="269"/>
        <v>0</v>
      </c>
      <c r="BV148" s="83">
        <f t="shared" si="177"/>
        <v>0</v>
      </c>
      <c r="BW148" s="117"/>
      <c r="BX148" s="375">
        <f t="shared" ref="BX148:CC148" si="270">BX149+BX150</f>
        <v>0</v>
      </c>
      <c r="BY148" s="375">
        <f t="shared" si="270"/>
        <v>0</v>
      </c>
      <c r="BZ148" s="375">
        <f t="shared" si="270"/>
        <v>0</v>
      </c>
      <c r="CA148" s="375">
        <f t="shared" si="270"/>
        <v>0</v>
      </c>
      <c r="CB148" s="375">
        <f t="shared" si="270"/>
        <v>0</v>
      </c>
      <c r="CC148" s="375">
        <f t="shared" si="270"/>
        <v>0</v>
      </c>
      <c r="CD148" s="83">
        <f t="shared" si="179"/>
        <v>0</v>
      </c>
      <c r="CE148" s="117"/>
      <c r="CF148" s="375">
        <f t="shared" ref="CF148:CK148" si="271">CF149+CF150</f>
        <v>0</v>
      </c>
      <c r="CG148" s="375">
        <f t="shared" si="271"/>
        <v>0</v>
      </c>
      <c r="CH148" s="375">
        <f t="shared" si="271"/>
        <v>0</v>
      </c>
      <c r="CI148" s="375">
        <f t="shared" si="271"/>
        <v>0</v>
      </c>
      <c r="CJ148" s="375">
        <f t="shared" si="271"/>
        <v>0</v>
      </c>
      <c r="CK148" s="375">
        <f t="shared" si="271"/>
        <v>0</v>
      </c>
      <c r="CL148" s="117"/>
      <c r="CM148" s="375">
        <f t="shared" ref="CM148:CR148" si="272">CM149+CM150</f>
        <v>0</v>
      </c>
      <c r="CN148" s="375">
        <f t="shared" si="272"/>
        <v>0</v>
      </c>
      <c r="CO148" s="375">
        <f t="shared" si="272"/>
        <v>0</v>
      </c>
      <c r="CP148" s="375">
        <f t="shared" si="272"/>
        <v>0</v>
      </c>
      <c r="CQ148" s="375">
        <f t="shared" si="272"/>
        <v>0</v>
      </c>
      <c r="CR148" s="375">
        <f t="shared" si="272"/>
        <v>0</v>
      </c>
      <c r="CS148" s="197"/>
      <c r="CT148" s="60">
        <f t="shared" si="195"/>
        <v>0</v>
      </c>
      <c r="CU148" s="60">
        <f t="shared" si="196"/>
        <v>0</v>
      </c>
      <c r="CV148" s="60">
        <f t="shared" si="197"/>
        <v>0</v>
      </c>
      <c r="CW148" s="60">
        <f t="shared" si="198"/>
        <v>0</v>
      </c>
      <c r="CX148" s="60">
        <f t="shared" si="199"/>
        <v>0</v>
      </c>
      <c r="CY148" s="60">
        <f t="shared" si="200"/>
        <v>0</v>
      </c>
    </row>
    <row r="149" spans="1:103" ht="15" customHeight="1" x14ac:dyDescent="0.25">
      <c r="A149" s="358">
        <v>2106010000</v>
      </c>
      <c r="B149" s="98"/>
      <c r="C149" s="75" t="s">
        <v>40</v>
      </c>
      <c r="D149" s="357"/>
      <c r="E149" s="348">
        <v>0</v>
      </c>
      <c r="F149" s="348">
        <v>0</v>
      </c>
      <c r="G149" s="348">
        <v>0</v>
      </c>
      <c r="H149" s="348">
        <v>0</v>
      </c>
      <c r="I149" s="348">
        <v>0</v>
      </c>
      <c r="J149" s="348">
        <v>0</v>
      </c>
      <c r="K149" s="352"/>
      <c r="L149" s="348">
        <v>0</v>
      </c>
      <c r="M149" s="348">
        <v>0</v>
      </c>
      <c r="N149" s="348">
        <v>0</v>
      </c>
      <c r="O149" s="348">
        <v>0</v>
      </c>
      <c r="P149" s="348">
        <v>0</v>
      </c>
      <c r="Q149" s="348">
        <v>0</v>
      </c>
      <c r="R149" s="202">
        <f t="shared" si="163"/>
        <v>0</v>
      </c>
      <c r="S149" s="119"/>
      <c r="T149" s="348">
        <v>0</v>
      </c>
      <c r="U149" s="348">
        <v>0</v>
      </c>
      <c r="V149" s="348">
        <v>0</v>
      </c>
      <c r="W149" s="348">
        <v>0</v>
      </c>
      <c r="X149" s="348">
        <v>0</v>
      </c>
      <c r="Y149" s="356">
        <v>0</v>
      </c>
      <c r="Z149" s="116">
        <f t="shared" si="165"/>
        <v>0</v>
      </c>
      <c r="AA149" s="119"/>
      <c r="AB149" s="348">
        <v>0</v>
      </c>
      <c r="AC149" s="348">
        <v>0</v>
      </c>
      <c r="AD149" s="348">
        <v>0</v>
      </c>
      <c r="AE149" s="348">
        <v>0</v>
      </c>
      <c r="AF149" s="348">
        <v>0</v>
      </c>
      <c r="AG149" s="348">
        <v>0</v>
      </c>
      <c r="AH149" s="202">
        <f t="shared" si="167"/>
        <v>0</v>
      </c>
      <c r="AI149" s="119"/>
      <c r="AJ149" s="348">
        <v>0</v>
      </c>
      <c r="AK149" s="348">
        <v>0</v>
      </c>
      <c r="AL149" s="348">
        <v>0</v>
      </c>
      <c r="AM149" s="348">
        <v>0</v>
      </c>
      <c r="AN149" s="348">
        <v>0</v>
      </c>
      <c r="AO149" s="348">
        <v>0</v>
      </c>
      <c r="AP149" s="349">
        <f t="shared" si="169"/>
        <v>0</v>
      </c>
      <c r="AQ149" s="119"/>
      <c r="AR149" s="348">
        <v>0</v>
      </c>
      <c r="AS149" s="348">
        <v>0</v>
      </c>
      <c r="AT149" s="348">
        <v>0</v>
      </c>
      <c r="AU149" s="348">
        <v>0</v>
      </c>
      <c r="AV149" s="348">
        <v>0</v>
      </c>
      <c r="AW149" s="348">
        <v>0</v>
      </c>
      <c r="AX149" s="349">
        <f t="shared" si="171"/>
        <v>0</v>
      </c>
      <c r="AY149" s="119"/>
      <c r="AZ149" s="348">
        <v>0</v>
      </c>
      <c r="BA149" s="348">
        <v>0</v>
      </c>
      <c r="BB149" s="348">
        <v>0</v>
      </c>
      <c r="BC149" s="348">
        <v>0</v>
      </c>
      <c r="BD149" s="348">
        <v>0</v>
      </c>
      <c r="BE149" s="348">
        <v>0</v>
      </c>
      <c r="BF149" s="202">
        <f t="shared" si="173"/>
        <v>0</v>
      </c>
      <c r="BG149" s="119"/>
      <c r="BH149" s="348">
        <v>0</v>
      </c>
      <c r="BI149" s="348">
        <v>0</v>
      </c>
      <c r="BJ149" s="348">
        <v>0</v>
      </c>
      <c r="BK149" s="348">
        <v>0</v>
      </c>
      <c r="BL149" s="348">
        <v>0</v>
      </c>
      <c r="BM149" s="348">
        <v>0</v>
      </c>
      <c r="BN149" s="349">
        <f t="shared" si="175"/>
        <v>0</v>
      </c>
      <c r="BO149" s="119"/>
      <c r="BP149" s="348">
        <v>0</v>
      </c>
      <c r="BQ149" s="348">
        <v>0</v>
      </c>
      <c r="BR149" s="348">
        <v>0</v>
      </c>
      <c r="BS149" s="348">
        <v>0</v>
      </c>
      <c r="BT149" s="348">
        <v>0</v>
      </c>
      <c r="BU149" s="348">
        <v>0</v>
      </c>
      <c r="BV149" s="202">
        <f t="shared" si="177"/>
        <v>0</v>
      </c>
      <c r="BW149" s="117"/>
      <c r="BX149" s="348">
        <v>0</v>
      </c>
      <c r="BY149" s="348">
        <v>0</v>
      </c>
      <c r="BZ149" s="348">
        <v>0</v>
      </c>
      <c r="CA149" s="348">
        <v>0</v>
      </c>
      <c r="CB149" s="348">
        <v>0</v>
      </c>
      <c r="CC149" s="348">
        <v>0</v>
      </c>
      <c r="CD149" s="202">
        <f t="shared" si="179"/>
        <v>0</v>
      </c>
      <c r="CE149" s="117"/>
      <c r="CF149" s="348">
        <v>0</v>
      </c>
      <c r="CG149" s="348">
        <v>0</v>
      </c>
      <c r="CH149" s="348">
        <v>0</v>
      </c>
      <c r="CI149" s="348">
        <v>0</v>
      </c>
      <c r="CJ149" s="348">
        <v>0</v>
      </c>
      <c r="CK149" s="348">
        <v>0</v>
      </c>
      <c r="CL149" s="117"/>
      <c r="CM149" s="348">
        <v>0</v>
      </c>
      <c r="CN149" s="348">
        <v>0</v>
      </c>
      <c r="CO149" s="348">
        <v>0</v>
      </c>
      <c r="CP149" s="348">
        <v>0</v>
      </c>
      <c r="CQ149" s="348">
        <v>0</v>
      </c>
      <c r="CR149" s="348">
        <v>0</v>
      </c>
      <c r="CS149" s="197"/>
      <c r="CT149" s="272">
        <f t="shared" si="195"/>
        <v>0</v>
      </c>
      <c r="CU149" s="272">
        <f t="shared" si="196"/>
        <v>0</v>
      </c>
      <c r="CV149" s="272">
        <f t="shared" si="197"/>
        <v>0</v>
      </c>
      <c r="CW149" s="272">
        <f t="shared" si="198"/>
        <v>0</v>
      </c>
      <c r="CX149" s="272">
        <f>I149+P149+X149+AF149+AN149+AV149+BD149+BL149+BT149+CB149+CJ149+CQ149</f>
        <v>0</v>
      </c>
      <c r="CY149" s="272">
        <f>J149+Q149+Y149+AG149+AO149+AW149+BE149+BM149+BU149+CC149+CK149+CR149</f>
        <v>0</v>
      </c>
    </row>
    <row r="150" spans="1:103" ht="15" customHeight="1" x14ac:dyDescent="0.25">
      <c r="A150" s="358">
        <v>2106020000</v>
      </c>
      <c r="B150" s="98"/>
      <c r="C150" s="362" t="s">
        <v>80</v>
      </c>
      <c r="D150" s="392"/>
      <c r="E150" s="348">
        <v>0</v>
      </c>
      <c r="F150" s="348">
        <v>0</v>
      </c>
      <c r="G150" s="348">
        <v>0</v>
      </c>
      <c r="H150" s="348">
        <v>0</v>
      </c>
      <c r="I150" s="348">
        <v>0</v>
      </c>
      <c r="J150" s="348">
        <v>0</v>
      </c>
      <c r="K150" s="352"/>
      <c r="L150" s="348">
        <v>0</v>
      </c>
      <c r="M150" s="348">
        <v>0</v>
      </c>
      <c r="N150" s="348">
        <v>0</v>
      </c>
      <c r="O150" s="348">
        <v>0</v>
      </c>
      <c r="P150" s="348">
        <v>0</v>
      </c>
      <c r="Q150" s="348">
        <v>0</v>
      </c>
      <c r="R150" s="202">
        <f t="shared" si="163"/>
        <v>0</v>
      </c>
      <c r="S150" s="119"/>
      <c r="T150" s="348">
        <v>0</v>
      </c>
      <c r="U150" s="348">
        <v>0</v>
      </c>
      <c r="V150" s="348">
        <v>0</v>
      </c>
      <c r="W150" s="348">
        <v>0</v>
      </c>
      <c r="X150" s="348">
        <v>0</v>
      </c>
      <c r="Y150" s="356">
        <v>0</v>
      </c>
      <c r="Z150" s="116">
        <f t="shared" si="165"/>
        <v>0</v>
      </c>
      <c r="AA150" s="119"/>
      <c r="AB150" s="348">
        <v>0</v>
      </c>
      <c r="AC150" s="348">
        <v>0</v>
      </c>
      <c r="AD150" s="348">
        <v>0</v>
      </c>
      <c r="AE150" s="348">
        <v>0</v>
      </c>
      <c r="AF150" s="348">
        <v>0</v>
      </c>
      <c r="AG150" s="348">
        <v>0</v>
      </c>
      <c r="AH150" s="202">
        <f t="shared" si="167"/>
        <v>0</v>
      </c>
      <c r="AI150" s="119"/>
      <c r="AJ150" s="348">
        <v>0</v>
      </c>
      <c r="AK150" s="348">
        <v>0</v>
      </c>
      <c r="AL150" s="348">
        <v>0</v>
      </c>
      <c r="AM150" s="348">
        <v>0</v>
      </c>
      <c r="AN150" s="348">
        <v>0</v>
      </c>
      <c r="AO150" s="348">
        <v>0</v>
      </c>
      <c r="AP150" s="349">
        <f t="shared" si="169"/>
        <v>0</v>
      </c>
      <c r="AQ150" s="119"/>
      <c r="AR150" s="348">
        <v>0</v>
      </c>
      <c r="AS150" s="348">
        <v>0</v>
      </c>
      <c r="AT150" s="348">
        <v>0</v>
      </c>
      <c r="AU150" s="348">
        <v>0</v>
      </c>
      <c r="AV150" s="348">
        <v>0</v>
      </c>
      <c r="AW150" s="348">
        <v>0</v>
      </c>
      <c r="AX150" s="349">
        <f t="shared" si="171"/>
        <v>0</v>
      </c>
      <c r="AY150" s="119"/>
      <c r="AZ150" s="348">
        <v>0</v>
      </c>
      <c r="BA150" s="348">
        <v>0</v>
      </c>
      <c r="BB150" s="348">
        <v>0</v>
      </c>
      <c r="BC150" s="348">
        <v>0</v>
      </c>
      <c r="BD150" s="348">
        <v>0</v>
      </c>
      <c r="BE150" s="348">
        <v>0</v>
      </c>
      <c r="BF150" s="202">
        <f t="shared" si="173"/>
        <v>0</v>
      </c>
      <c r="BG150" s="119"/>
      <c r="BH150" s="348">
        <v>0</v>
      </c>
      <c r="BI150" s="348">
        <v>0</v>
      </c>
      <c r="BJ150" s="348">
        <v>0</v>
      </c>
      <c r="BK150" s="348">
        <v>0</v>
      </c>
      <c r="BL150" s="348">
        <v>0</v>
      </c>
      <c r="BM150" s="348">
        <v>0</v>
      </c>
      <c r="BN150" s="349">
        <f t="shared" si="175"/>
        <v>0</v>
      </c>
      <c r="BO150" s="119"/>
      <c r="BP150" s="348">
        <v>0</v>
      </c>
      <c r="BQ150" s="348">
        <v>0</v>
      </c>
      <c r="BR150" s="348">
        <v>0</v>
      </c>
      <c r="BS150" s="348">
        <v>0</v>
      </c>
      <c r="BT150" s="348">
        <v>0</v>
      </c>
      <c r="BU150" s="348">
        <v>0</v>
      </c>
      <c r="BV150" s="202">
        <f t="shared" si="177"/>
        <v>0</v>
      </c>
      <c r="BW150" s="117"/>
      <c r="BX150" s="348">
        <v>0</v>
      </c>
      <c r="BY150" s="348">
        <v>0</v>
      </c>
      <c r="BZ150" s="348">
        <v>0</v>
      </c>
      <c r="CA150" s="348">
        <v>0</v>
      </c>
      <c r="CB150" s="348">
        <v>0</v>
      </c>
      <c r="CC150" s="348">
        <v>0</v>
      </c>
      <c r="CD150" s="202">
        <f t="shared" si="179"/>
        <v>0</v>
      </c>
      <c r="CE150" s="117"/>
      <c r="CF150" s="348">
        <v>0</v>
      </c>
      <c r="CG150" s="348">
        <v>0</v>
      </c>
      <c r="CH150" s="348">
        <v>0</v>
      </c>
      <c r="CI150" s="348">
        <v>0</v>
      </c>
      <c r="CJ150" s="348">
        <v>0</v>
      </c>
      <c r="CK150" s="348">
        <v>0</v>
      </c>
      <c r="CL150" s="117"/>
      <c r="CM150" s="348">
        <v>0</v>
      </c>
      <c r="CN150" s="348">
        <v>0</v>
      </c>
      <c r="CO150" s="348">
        <v>0</v>
      </c>
      <c r="CP150" s="348">
        <v>0</v>
      </c>
      <c r="CQ150" s="348">
        <v>0</v>
      </c>
      <c r="CR150" s="348">
        <v>0</v>
      </c>
      <c r="CS150" s="197"/>
      <c r="CT150" s="272">
        <f t="shared" si="195"/>
        <v>0</v>
      </c>
      <c r="CU150" s="272">
        <f t="shared" si="196"/>
        <v>0</v>
      </c>
      <c r="CV150" s="272">
        <f t="shared" si="197"/>
        <v>0</v>
      </c>
      <c r="CW150" s="272">
        <f t="shared" si="198"/>
        <v>0</v>
      </c>
      <c r="CX150" s="272">
        <f>I150+P150+X150+AF150+AN150+AV150+BD150+BL150+BT150+CB150+CJ150+CQ150</f>
        <v>0</v>
      </c>
      <c r="CY150" s="272">
        <f>J150+Q150+Y150+AG150+AO150+AW150+BE150+BM150+BU150+CC150+CK150+CR150</f>
        <v>0</v>
      </c>
    </row>
    <row r="151" spans="1:103" s="79" customFormat="1" ht="15" customHeight="1" x14ac:dyDescent="0.25">
      <c r="A151" s="347">
        <v>2107000000</v>
      </c>
      <c r="B151" s="377" t="s">
        <v>256</v>
      </c>
      <c r="C151" s="377"/>
      <c r="D151" s="377"/>
      <c r="E151" s="390">
        <f t="shared" ref="E151:J151" si="273">E152+E165</f>
        <v>1164645.0833333333</v>
      </c>
      <c r="F151" s="390">
        <f t="shared" si="273"/>
        <v>315697</v>
      </c>
      <c r="G151" s="390">
        <f t="shared" si="273"/>
        <v>2352009.3333333335</v>
      </c>
      <c r="H151" s="390">
        <f t="shared" si="273"/>
        <v>9820</v>
      </c>
      <c r="I151" s="390">
        <f t="shared" si="273"/>
        <v>3516654.416666667</v>
      </c>
      <c r="J151" s="390">
        <f t="shared" si="273"/>
        <v>325517</v>
      </c>
      <c r="K151" s="352"/>
      <c r="L151" s="390">
        <f t="shared" ref="L151:Q151" si="274">L152+L165</f>
        <v>1164645.0833333333</v>
      </c>
      <c r="M151" s="390">
        <f t="shared" si="274"/>
        <v>11917</v>
      </c>
      <c r="N151" s="390">
        <f t="shared" si="274"/>
        <v>2352009.3333333335</v>
      </c>
      <c r="O151" s="390">
        <f t="shared" si="274"/>
        <v>0</v>
      </c>
      <c r="P151" s="390">
        <f t="shared" si="274"/>
        <v>3516654.416666667</v>
      </c>
      <c r="Q151" s="390">
        <f t="shared" si="274"/>
        <v>11917</v>
      </c>
      <c r="R151" s="83">
        <f t="shared" si="163"/>
        <v>337434</v>
      </c>
      <c r="S151" s="119"/>
      <c r="T151" s="390">
        <f t="shared" ref="T151:Y151" si="275">T152+T165</f>
        <v>1164645.0833333333</v>
      </c>
      <c r="U151" s="390">
        <f t="shared" si="275"/>
        <v>37174</v>
      </c>
      <c r="V151" s="390">
        <f t="shared" si="275"/>
        <v>2352009.3333333335</v>
      </c>
      <c r="W151" s="390">
        <f t="shared" si="275"/>
        <v>0</v>
      </c>
      <c r="X151" s="390">
        <f t="shared" si="275"/>
        <v>3516654.416666667</v>
      </c>
      <c r="Y151" s="391">
        <f t="shared" si="275"/>
        <v>37174</v>
      </c>
      <c r="Z151" s="83">
        <f t="shared" si="165"/>
        <v>374608</v>
      </c>
      <c r="AA151" s="119"/>
      <c r="AB151" s="390">
        <f t="shared" ref="AB151:AG151" si="276">AB152+AB165</f>
        <v>1164645.0833333333</v>
      </c>
      <c r="AC151" s="390">
        <f t="shared" si="276"/>
        <v>32390</v>
      </c>
      <c r="AD151" s="390">
        <f t="shared" si="276"/>
        <v>2352009.3333333335</v>
      </c>
      <c r="AE151" s="390">
        <f t="shared" si="276"/>
        <v>9510</v>
      </c>
      <c r="AF151" s="390">
        <f t="shared" si="276"/>
        <v>3516654.416666667</v>
      </c>
      <c r="AG151" s="390">
        <f t="shared" si="276"/>
        <v>41900</v>
      </c>
      <c r="AH151" s="83">
        <f t="shared" si="167"/>
        <v>416508</v>
      </c>
      <c r="AI151" s="119"/>
      <c r="AJ151" s="390">
        <f t="shared" ref="AJ151:AO151" si="277">AJ152+AJ165</f>
        <v>1164645.0833333333</v>
      </c>
      <c r="AK151" s="390">
        <f t="shared" si="277"/>
        <v>137074</v>
      </c>
      <c r="AL151" s="390">
        <f t="shared" si="277"/>
        <v>2352009.3333333335</v>
      </c>
      <c r="AM151" s="390">
        <f t="shared" si="277"/>
        <v>0</v>
      </c>
      <c r="AN151" s="390">
        <f t="shared" si="277"/>
        <v>3516654.416666667</v>
      </c>
      <c r="AO151" s="390">
        <f t="shared" si="277"/>
        <v>137074</v>
      </c>
      <c r="AP151" s="342">
        <f t="shared" si="169"/>
        <v>553582</v>
      </c>
      <c r="AQ151" s="119"/>
      <c r="AR151" s="390">
        <f t="shared" ref="AR151:AW151" si="278">AR152+AR165</f>
        <v>1164645.0833333333</v>
      </c>
      <c r="AS151" s="390">
        <f t="shared" si="278"/>
        <v>939994</v>
      </c>
      <c r="AT151" s="390">
        <f t="shared" si="278"/>
        <v>2352009.3333333335</v>
      </c>
      <c r="AU151" s="390">
        <f t="shared" si="278"/>
        <v>0</v>
      </c>
      <c r="AV151" s="390">
        <f t="shared" si="278"/>
        <v>3516654.416666667</v>
      </c>
      <c r="AW151" s="390">
        <f t="shared" si="278"/>
        <v>939994</v>
      </c>
      <c r="AX151" s="342">
        <f t="shared" si="171"/>
        <v>1493576</v>
      </c>
      <c r="AY151" s="119"/>
      <c r="AZ151" s="390">
        <f t="shared" ref="AZ151:BE151" si="279">AZ152+AZ165</f>
        <v>1164645.0833333333</v>
      </c>
      <c r="BA151" s="390">
        <f t="shared" si="279"/>
        <v>17420</v>
      </c>
      <c r="BB151" s="390">
        <f t="shared" si="279"/>
        <v>2352009.3333333335</v>
      </c>
      <c r="BC151" s="390">
        <f t="shared" si="279"/>
        <v>0</v>
      </c>
      <c r="BD151" s="390">
        <f t="shared" si="279"/>
        <v>3516654.416666667</v>
      </c>
      <c r="BE151" s="390">
        <f t="shared" si="279"/>
        <v>17420</v>
      </c>
      <c r="BF151" s="83">
        <f t="shared" si="173"/>
        <v>1510996</v>
      </c>
      <c r="BG151" s="119"/>
      <c r="BH151" s="390">
        <f t="shared" ref="BH151:BM151" si="280">BH152+BH165</f>
        <v>2864645.083333333</v>
      </c>
      <c r="BI151" s="390">
        <f t="shared" si="280"/>
        <v>93352</v>
      </c>
      <c r="BJ151" s="390">
        <f t="shared" si="280"/>
        <v>2352009.3333333335</v>
      </c>
      <c r="BK151" s="390">
        <f t="shared" si="280"/>
        <v>0</v>
      </c>
      <c r="BL151" s="390">
        <f t="shared" si="280"/>
        <v>3516654.416666667</v>
      </c>
      <c r="BM151" s="390">
        <f t="shared" si="280"/>
        <v>93352</v>
      </c>
      <c r="BN151" s="342">
        <f t="shared" si="175"/>
        <v>1604348</v>
      </c>
      <c r="BO151" s="119"/>
      <c r="BP151" s="390">
        <f t="shared" ref="BP151:BU151" si="281">BP152+BP165</f>
        <v>2864645.083333333</v>
      </c>
      <c r="BQ151" s="390">
        <f t="shared" si="281"/>
        <v>0</v>
      </c>
      <c r="BR151" s="390">
        <f t="shared" si="281"/>
        <v>2352009.3333333335</v>
      </c>
      <c r="BS151" s="390">
        <f t="shared" si="281"/>
        <v>0</v>
      </c>
      <c r="BT151" s="390">
        <f t="shared" si="281"/>
        <v>5216654.416666667</v>
      </c>
      <c r="BU151" s="390">
        <f t="shared" si="281"/>
        <v>0</v>
      </c>
      <c r="BV151" s="83">
        <f t="shared" si="177"/>
        <v>1604348</v>
      </c>
      <c r="BW151" s="117"/>
      <c r="BX151" s="390">
        <f t="shared" ref="BX151:CC151" si="282">BX152+BX165</f>
        <v>2864645.083333333</v>
      </c>
      <c r="BY151" s="390">
        <f t="shared" si="282"/>
        <v>0</v>
      </c>
      <c r="BZ151" s="390">
        <f t="shared" si="282"/>
        <v>2352009.3333333335</v>
      </c>
      <c r="CA151" s="390">
        <f t="shared" si="282"/>
        <v>0</v>
      </c>
      <c r="CB151" s="390">
        <f t="shared" si="282"/>
        <v>5216654.416666667</v>
      </c>
      <c r="CC151" s="390">
        <f t="shared" si="282"/>
        <v>0</v>
      </c>
      <c r="CD151" s="83">
        <f t="shared" si="179"/>
        <v>1604348</v>
      </c>
      <c r="CE151" s="117"/>
      <c r="CF151" s="390">
        <f t="shared" ref="CF151:CK151" si="283">CF152+CF165</f>
        <v>2864645.083333333</v>
      </c>
      <c r="CG151" s="390">
        <f t="shared" si="283"/>
        <v>0</v>
      </c>
      <c r="CH151" s="390">
        <f t="shared" si="283"/>
        <v>2352009.3333333335</v>
      </c>
      <c r="CI151" s="390">
        <f t="shared" si="283"/>
        <v>0</v>
      </c>
      <c r="CJ151" s="390">
        <f t="shared" si="283"/>
        <v>5216654.416666667</v>
      </c>
      <c r="CK151" s="390">
        <f t="shared" si="283"/>
        <v>0</v>
      </c>
      <c r="CL151" s="117"/>
      <c r="CM151" s="390">
        <f t="shared" ref="CM151:CR151" si="284">CM152+CM165</f>
        <v>2864645.083333333</v>
      </c>
      <c r="CN151" s="390">
        <f t="shared" si="284"/>
        <v>0</v>
      </c>
      <c r="CO151" s="390">
        <f t="shared" si="284"/>
        <v>2352009.3333333335</v>
      </c>
      <c r="CP151" s="390">
        <f t="shared" si="284"/>
        <v>0</v>
      </c>
      <c r="CQ151" s="390">
        <f t="shared" si="284"/>
        <v>5216654.416666667</v>
      </c>
      <c r="CR151" s="390">
        <f t="shared" si="284"/>
        <v>0</v>
      </c>
      <c r="CS151" s="378"/>
      <c r="CT151" s="60">
        <f t="shared" si="195"/>
        <v>22475740.999999993</v>
      </c>
      <c r="CU151" s="60">
        <f t="shared" si="196"/>
        <v>1585018</v>
      </c>
      <c r="CV151" s="60">
        <f t="shared" si="197"/>
        <v>28224111.999999996</v>
      </c>
      <c r="CW151" s="60">
        <f t="shared" si="198"/>
        <v>19330</v>
      </c>
      <c r="CX151" s="60">
        <f t="shared" ref="CX151:CX182" si="285">CT151+CV151</f>
        <v>50699852.999999985</v>
      </c>
      <c r="CY151" s="60">
        <f t="shared" ref="CY151:CY182" si="286">CU151+CW151</f>
        <v>1604348</v>
      </c>
    </row>
    <row r="152" spans="1:103" s="79" customFormat="1" ht="15" customHeight="1" x14ac:dyDescent="0.25">
      <c r="A152" s="355">
        <v>2107010000</v>
      </c>
      <c r="B152" s="103"/>
      <c r="C152" s="359" t="s">
        <v>255</v>
      </c>
      <c r="D152" s="353"/>
      <c r="E152" s="202">
        <f t="shared" ref="E152:J152" si="287">E153+E154+E155+E159+E160+E161+E162+E164</f>
        <v>1164645.0833333333</v>
      </c>
      <c r="F152" s="202">
        <f t="shared" si="287"/>
        <v>315697</v>
      </c>
      <c r="G152" s="202">
        <f t="shared" si="287"/>
        <v>2352009.3333333335</v>
      </c>
      <c r="H152" s="202">
        <f t="shared" si="287"/>
        <v>9820</v>
      </c>
      <c r="I152" s="202">
        <f t="shared" si="287"/>
        <v>3516654.416666667</v>
      </c>
      <c r="J152" s="202">
        <f t="shared" si="287"/>
        <v>325517</v>
      </c>
      <c r="K152" s="352"/>
      <c r="L152" s="202">
        <f t="shared" ref="L152:Q152" si="288">L153+L154+L155+L159+L160+L161+L162+L164</f>
        <v>1164645.0833333333</v>
      </c>
      <c r="M152" s="202">
        <f t="shared" si="288"/>
        <v>11917</v>
      </c>
      <c r="N152" s="202">
        <f t="shared" si="288"/>
        <v>2352009.3333333335</v>
      </c>
      <c r="O152" s="202">
        <f t="shared" si="288"/>
        <v>0</v>
      </c>
      <c r="P152" s="202">
        <f t="shared" si="288"/>
        <v>3516654.416666667</v>
      </c>
      <c r="Q152" s="202">
        <f t="shared" si="288"/>
        <v>11917</v>
      </c>
      <c r="R152" s="202">
        <f t="shared" si="163"/>
        <v>337434</v>
      </c>
      <c r="S152" s="119"/>
      <c r="T152" s="202">
        <f t="shared" ref="T152:Y152" si="289">T153+T154+T155+T159+T160+T161+T162+T164</f>
        <v>1164645.0833333333</v>
      </c>
      <c r="U152" s="202">
        <f t="shared" si="289"/>
        <v>37174</v>
      </c>
      <c r="V152" s="202">
        <f t="shared" si="289"/>
        <v>2352009.3333333335</v>
      </c>
      <c r="W152" s="202">
        <f t="shared" si="289"/>
        <v>0</v>
      </c>
      <c r="X152" s="202">
        <f t="shared" si="289"/>
        <v>3516654.416666667</v>
      </c>
      <c r="Y152" s="383">
        <f t="shared" si="289"/>
        <v>37174</v>
      </c>
      <c r="Z152" s="116">
        <f t="shared" si="165"/>
        <v>374608</v>
      </c>
      <c r="AA152" s="119"/>
      <c r="AB152" s="202">
        <f t="shared" ref="AB152:AG152" si="290">AB153+AB154+AB155+AB159+AB160+AB161+AB162+AB164</f>
        <v>1164645.0833333333</v>
      </c>
      <c r="AC152" s="202">
        <f t="shared" si="290"/>
        <v>32390</v>
      </c>
      <c r="AD152" s="202">
        <f t="shared" si="290"/>
        <v>2352009.3333333335</v>
      </c>
      <c r="AE152" s="202">
        <f t="shared" si="290"/>
        <v>9510</v>
      </c>
      <c r="AF152" s="202">
        <f t="shared" si="290"/>
        <v>3516654.416666667</v>
      </c>
      <c r="AG152" s="202">
        <f t="shared" si="290"/>
        <v>41900</v>
      </c>
      <c r="AH152" s="202">
        <f t="shared" si="167"/>
        <v>416508</v>
      </c>
      <c r="AI152" s="119"/>
      <c r="AJ152" s="202">
        <f t="shared" ref="AJ152:AO152" si="291">AJ153+AJ154+AJ155+AJ159+AJ160+AJ161+AJ162+AJ164</f>
        <v>1164645.0833333333</v>
      </c>
      <c r="AK152" s="202">
        <f t="shared" si="291"/>
        <v>137074</v>
      </c>
      <c r="AL152" s="202">
        <f t="shared" si="291"/>
        <v>2352009.3333333335</v>
      </c>
      <c r="AM152" s="202">
        <f t="shared" si="291"/>
        <v>0</v>
      </c>
      <c r="AN152" s="202">
        <f t="shared" si="291"/>
        <v>3516654.416666667</v>
      </c>
      <c r="AO152" s="202">
        <f t="shared" si="291"/>
        <v>137074</v>
      </c>
      <c r="AP152" s="349">
        <f t="shared" si="169"/>
        <v>553582</v>
      </c>
      <c r="AQ152" s="119"/>
      <c r="AR152" s="202">
        <f t="shared" ref="AR152:AW152" si="292">AR153+AR154+AR155+AR159+AR160+AR161+AR162+AR164</f>
        <v>1164645.0833333333</v>
      </c>
      <c r="AS152" s="202">
        <f t="shared" si="292"/>
        <v>939994</v>
      </c>
      <c r="AT152" s="202">
        <f t="shared" si="292"/>
        <v>2352009.3333333335</v>
      </c>
      <c r="AU152" s="202">
        <f t="shared" si="292"/>
        <v>0</v>
      </c>
      <c r="AV152" s="202">
        <f t="shared" si="292"/>
        <v>3516654.416666667</v>
      </c>
      <c r="AW152" s="202">
        <f t="shared" si="292"/>
        <v>939994</v>
      </c>
      <c r="AX152" s="349">
        <f t="shared" si="171"/>
        <v>1493576</v>
      </c>
      <c r="AY152" s="119"/>
      <c r="AZ152" s="202">
        <f t="shared" ref="AZ152:BE152" si="293">AZ153+AZ154+AZ155+AZ159+AZ160+AZ161+AZ162+AZ164</f>
        <v>1164645.0833333333</v>
      </c>
      <c r="BA152" s="202">
        <f t="shared" si="293"/>
        <v>17420</v>
      </c>
      <c r="BB152" s="202">
        <f t="shared" si="293"/>
        <v>2352009.3333333335</v>
      </c>
      <c r="BC152" s="202">
        <f t="shared" si="293"/>
        <v>0</v>
      </c>
      <c r="BD152" s="202">
        <f t="shared" si="293"/>
        <v>3516654.416666667</v>
      </c>
      <c r="BE152" s="202">
        <f t="shared" si="293"/>
        <v>17420</v>
      </c>
      <c r="BF152" s="202">
        <f t="shared" si="173"/>
        <v>1510996</v>
      </c>
      <c r="BG152" s="119"/>
      <c r="BH152" s="202">
        <f>BH153+BH154+BH155+BH159+BH160+BH161+BH162+BH164+BH163</f>
        <v>2864645.083333333</v>
      </c>
      <c r="BI152" s="202">
        <f>BI153+BI154+BI155+BI159+BI160+BI161+BI162+BI164+BI163</f>
        <v>93352</v>
      </c>
      <c r="BJ152" s="202">
        <f>BJ153+BJ154+BJ155+BJ159+BJ160+BJ161+BJ162+BJ164+BJ163</f>
        <v>2352009.3333333335</v>
      </c>
      <c r="BK152" s="202">
        <f>BK153+BK154+BK155+BK159+BK160+BK161+BK162+BK164+BK163</f>
        <v>0</v>
      </c>
      <c r="BL152" s="202">
        <f>BL153+BL154+BL155+BL159+BL160+BL161+BL162+BL164</f>
        <v>3516654.416666667</v>
      </c>
      <c r="BM152" s="202">
        <f>BM153+BM154+BM155+BM159+BM160+BM161+BM162+BM164</f>
        <v>93352</v>
      </c>
      <c r="BN152" s="349">
        <f t="shared" si="175"/>
        <v>1604348</v>
      </c>
      <c r="BO152" s="119"/>
      <c r="BP152" s="202">
        <f t="shared" ref="BP152:BU152" si="294">BP153+BP154+BP155+BP159+BP160+BP161+BP162+BP164+BP163</f>
        <v>2864645.083333333</v>
      </c>
      <c r="BQ152" s="202">
        <f t="shared" si="294"/>
        <v>0</v>
      </c>
      <c r="BR152" s="202">
        <f t="shared" si="294"/>
        <v>2352009.3333333335</v>
      </c>
      <c r="BS152" s="202">
        <f t="shared" si="294"/>
        <v>0</v>
      </c>
      <c r="BT152" s="202">
        <f t="shared" si="294"/>
        <v>5216654.416666667</v>
      </c>
      <c r="BU152" s="202">
        <f t="shared" si="294"/>
        <v>0</v>
      </c>
      <c r="BV152" s="202">
        <f t="shared" si="177"/>
        <v>1604348</v>
      </c>
      <c r="BW152" s="117"/>
      <c r="BX152" s="202">
        <f t="shared" ref="BX152:CC152" si="295">BX153+BX154+BX155+BX159+BX160+BX161+BX162+BX164+BX163</f>
        <v>2864645.083333333</v>
      </c>
      <c r="BY152" s="202">
        <f t="shared" si="295"/>
        <v>0</v>
      </c>
      <c r="BZ152" s="202">
        <f t="shared" si="295"/>
        <v>2352009.3333333335</v>
      </c>
      <c r="CA152" s="202">
        <f t="shared" si="295"/>
        <v>0</v>
      </c>
      <c r="CB152" s="202">
        <f t="shared" si="295"/>
        <v>5216654.416666667</v>
      </c>
      <c r="CC152" s="202">
        <f t="shared" si="295"/>
        <v>0</v>
      </c>
      <c r="CD152" s="202">
        <f t="shared" si="179"/>
        <v>1604348</v>
      </c>
      <c r="CE152" s="117"/>
      <c r="CF152" s="202">
        <f t="shared" ref="CF152:CK152" si="296">CF153+CF154+CF155+CF159+CF160+CF161+CF162+CF164+CF163</f>
        <v>2864645.083333333</v>
      </c>
      <c r="CG152" s="202">
        <f t="shared" si="296"/>
        <v>0</v>
      </c>
      <c r="CH152" s="202">
        <f t="shared" si="296"/>
        <v>2352009.3333333335</v>
      </c>
      <c r="CI152" s="202">
        <f t="shared" si="296"/>
        <v>0</v>
      </c>
      <c r="CJ152" s="202">
        <f t="shared" si="296"/>
        <v>5216654.416666667</v>
      </c>
      <c r="CK152" s="202">
        <f t="shared" si="296"/>
        <v>0</v>
      </c>
      <c r="CL152" s="117"/>
      <c r="CM152" s="202">
        <f t="shared" ref="CM152:CR152" si="297">CM153+CM154+CM155+CM159+CM160+CM161+CM162+CM164+CM163</f>
        <v>2864645.083333333</v>
      </c>
      <c r="CN152" s="202">
        <f t="shared" si="297"/>
        <v>0</v>
      </c>
      <c r="CO152" s="202">
        <f t="shared" si="297"/>
        <v>2352009.3333333335</v>
      </c>
      <c r="CP152" s="202">
        <f t="shared" si="297"/>
        <v>0</v>
      </c>
      <c r="CQ152" s="202">
        <f t="shared" si="297"/>
        <v>5216654.416666667</v>
      </c>
      <c r="CR152" s="202">
        <f t="shared" si="297"/>
        <v>0</v>
      </c>
      <c r="CS152" s="378"/>
      <c r="CT152" s="272">
        <f t="shared" si="195"/>
        <v>22475740.999999993</v>
      </c>
      <c r="CU152" s="272">
        <f t="shared" si="196"/>
        <v>1585018</v>
      </c>
      <c r="CV152" s="272">
        <f t="shared" si="197"/>
        <v>28224111.999999996</v>
      </c>
      <c r="CW152" s="272">
        <f t="shared" si="198"/>
        <v>19330</v>
      </c>
      <c r="CX152" s="272">
        <f t="shared" si="285"/>
        <v>50699852.999999985</v>
      </c>
      <c r="CY152" s="272">
        <f t="shared" si="286"/>
        <v>1604348</v>
      </c>
    </row>
    <row r="153" spans="1:103" ht="15" customHeight="1" x14ac:dyDescent="0.25">
      <c r="A153" s="358">
        <v>2107010100</v>
      </c>
      <c r="B153" s="76"/>
      <c r="C153" s="102"/>
      <c r="D153" s="362" t="s">
        <v>52</v>
      </c>
      <c r="E153" s="360">
        <v>0</v>
      </c>
      <c r="F153" s="360">
        <v>0</v>
      </c>
      <c r="G153" s="200">
        <v>0</v>
      </c>
      <c r="H153" s="200">
        <v>0</v>
      </c>
      <c r="I153" s="360">
        <f t="shared" ref="I153:I164" si="298">E153+G153</f>
        <v>0</v>
      </c>
      <c r="J153" s="360">
        <f t="shared" ref="J153:J164" si="299">F153+H153</f>
        <v>0</v>
      </c>
      <c r="K153" s="352"/>
      <c r="L153" s="360">
        <v>0</v>
      </c>
      <c r="M153" s="360">
        <v>0</v>
      </c>
      <c r="N153" s="200">
        <v>0</v>
      </c>
      <c r="O153" s="200">
        <v>0</v>
      </c>
      <c r="P153" s="360">
        <f t="shared" ref="P153:P164" si="300">L153+N153</f>
        <v>0</v>
      </c>
      <c r="Q153" s="360">
        <f t="shared" ref="Q153:Q164" si="301">M153+O153</f>
        <v>0</v>
      </c>
      <c r="R153" s="202">
        <f t="shared" si="163"/>
        <v>0</v>
      </c>
      <c r="S153" s="119"/>
      <c r="T153" s="360">
        <v>0</v>
      </c>
      <c r="U153" s="360">
        <v>0</v>
      </c>
      <c r="V153" s="200">
        <v>0</v>
      </c>
      <c r="W153" s="200">
        <v>0</v>
      </c>
      <c r="X153" s="360">
        <f t="shared" ref="X153:X164" si="302">T153+V153</f>
        <v>0</v>
      </c>
      <c r="Y153" s="361">
        <f t="shared" ref="Y153:Y164" si="303">U153+W153</f>
        <v>0</v>
      </c>
      <c r="Z153" s="116">
        <f t="shared" si="165"/>
        <v>0</v>
      </c>
      <c r="AA153" s="119"/>
      <c r="AB153" s="360">
        <v>0</v>
      </c>
      <c r="AC153" s="360">
        <v>0</v>
      </c>
      <c r="AD153" s="200">
        <v>0</v>
      </c>
      <c r="AE153" s="200">
        <v>0</v>
      </c>
      <c r="AF153" s="360">
        <f t="shared" ref="AF153:AF164" si="304">AB153+AD153</f>
        <v>0</v>
      </c>
      <c r="AG153" s="360">
        <f t="shared" ref="AG153:AG164" si="305">AC153+AE153</f>
        <v>0</v>
      </c>
      <c r="AH153" s="202">
        <f t="shared" si="167"/>
        <v>0</v>
      </c>
      <c r="AI153" s="119"/>
      <c r="AJ153" s="360">
        <v>0</v>
      </c>
      <c r="AK153" s="360">
        <v>0</v>
      </c>
      <c r="AL153" s="200">
        <v>0</v>
      </c>
      <c r="AM153" s="200">
        <v>0</v>
      </c>
      <c r="AN153" s="360">
        <f t="shared" ref="AN153:AN164" si="306">AJ153+AL153</f>
        <v>0</v>
      </c>
      <c r="AO153" s="360">
        <f t="shared" ref="AO153:AO164" si="307">AK153+AM153</f>
        <v>0</v>
      </c>
      <c r="AP153" s="349">
        <f t="shared" si="169"/>
        <v>0</v>
      </c>
      <c r="AQ153" s="119"/>
      <c r="AR153" s="360">
        <v>0</v>
      </c>
      <c r="AS153" s="360">
        <v>0</v>
      </c>
      <c r="AT153" s="200">
        <v>0</v>
      </c>
      <c r="AU153" s="200">
        <v>0</v>
      </c>
      <c r="AV153" s="360">
        <f t="shared" ref="AV153:AV164" si="308">AR153+AT153</f>
        <v>0</v>
      </c>
      <c r="AW153" s="360">
        <f t="shared" ref="AW153:AW164" si="309">AS153+AU153</f>
        <v>0</v>
      </c>
      <c r="AX153" s="349">
        <f t="shared" si="171"/>
        <v>0</v>
      </c>
      <c r="AY153" s="119"/>
      <c r="AZ153" s="360">
        <v>0</v>
      </c>
      <c r="BA153" s="360">
        <v>0</v>
      </c>
      <c r="BB153" s="200">
        <v>0</v>
      </c>
      <c r="BC153" s="200">
        <v>0</v>
      </c>
      <c r="BD153" s="360">
        <f t="shared" ref="BD153:BD164" si="310">AZ153+BB153</f>
        <v>0</v>
      </c>
      <c r="BE153" s="360">
        <f t="shared" ref="BE153:BE164" si="311">BA153+BC153</f>
        <v>0</v>
      </c>
      <c r="BF153" s="202">
        <f t="shared" si="173"/>
        <v>0</v>
      </c>
      <c r="BG153" s="119"/>
      <c r="BH153" s="360">
        <v>0</v>
      </c>
      <c r="BI153" s="360">
        <v>0</v>
      </c>
      <c r="BJ153" s="200">
        <v>0</v>
      </c>
      <c r="BK153" s="200">
        <v>0</v>
      </c>
      <c r="BL153" s="360">
        <f t="shared" ref="BL153:BL164" si="312">BH153+BJ153</f>
        <v>0</v>
      </c>
      <c r="BM153" s="360">
        <f t="shared" ref="BM153:BM164" si="313">BI153+BK153</f>
        <v>0</v>
      </c>
      <c r="BN153" s="349">
        <f t="shared" si="175"/>
        <v>0</v>
      </c>
      <c r="BO153" s="119"/>
      <c r="BP153" s="360">
        <v>0</v>
      </c>
      <c r="BQ153" s="360">
        <v>0</v>
      </c>
      <c r="BR153" s="200">
        <v>0</v>
      </c>
      <c r="BS153" s="200">
        <v>0</v>
      </c>
      <c r="BT153" s="360">
        <f t="shared" ref="BT153:BT164" si="314">BP153+BR153</f>
        <v>0</v>
      </c>
      <c r="BU153" s="200">
        <v>0</v>
      </c>
      <c r="BV153" s="202">
        <f t="shared" si="177"/>
        <v>0</v>
      </c>
      <c r="BW153" s="117"/>
      <c r="BX153" s="360">
        <v>0</v>
      </c>
      <c r="BY153" s="360">
        <v>0</v>
      </c>
      <c r="BZ153" s="200">
        <v>0</v>
      </c>
      <c r="CA153" s="200">
        <v>0</v>
      </c>
      <c r="CB153" s="360">
        <f t="shared" ref="CB153:CB164" si="315">BX153+BZ153</f>
        <v>0</v>
      </c>
      <c r="CC153" s="200">
        <v>0</v>
      </c>
      <c r="CD153" s="202">
        <f t="shared" si="179"/>
        <v>0</v>
      </c>
      <c r="CE153" s="117"/>
      <c r="CF153" s="360">
        <v>0</v>
      </c>
      <c r="CG153" s="360">
        <v>0</v>
      </c>
      <c r="CH153" s="200">
        <v>0</v>
      </c>
      <c r="CI153" s="200">
        <v>0</v>
      </c>
      <c r="CJ153" s="360">
        <f t="shared" ref="CJ153:CJ164" si="316">CF153+CH153</f>
        <v>0</v>
      </c>
      <c r="CK153" s="200">
        <v>0</v>
      </c>
      <c r="CL153" s="117"/>
      <c r="CM153" s="360">
        <v>0</v>
      </c>
      <c r="CN153" s="360">
        <v>0</v>
      </c>
      <c r="CO153" s="200">
        <v>0</v>
      </c>
      <c r="CP153" s="200">
        <v>0</v>
      </c>
      <c r="CQ153" s="360">
        <f t="shared" ref="CQ153:CQ164" si="317">CM153+CO153</f>
        <v>0</v>
      </c>
      <c r="CR153" s="200">
        <v>0</v>
      </c>
      <c r="CS153" s="197"/>
      <c r="CT153" s="272">
        <f t="shared" si="195"/>
        <v>0</v>
      </c>
      <c r="CU153" s="272">
        <f t="shared" si="196"/>
        <v>0</v>
      </c>
      <c r="CV153" s="272">
        <f t="shared" si="197"/>
        <v>0</v>
      </c>
      <c r="CW153" s="272">
        <f t="shared" si="198"/>
        <v>0</v>
      </c>
      <c r="CX153" s="272">
        <f t="shared" si="285"/>
        <v>0</v>
      </c>
      <c r="CY153" s="272">
        <f t="shared" si="286"/>
        <v>0</v>
      </c>
    </row>
    <row r="154" spans="1:103" ht="15" customHeight="1" x14ac:dyDescent="0.25">
      <c r="A154" s="358">
        <v>2107010200</v>
      </c>
      <c r="B154" s="271"/>
      <c r="C154" s="102"/>
      <c r="D154" s="362" t="s">
        <v>51</v>
      </c>
      <c r="E154" s="360">
        <f>[1]Plan1!$D$3</f>
        <v>8833.6666666666661</v>
      </c>
      <c r="F154" s="360">
        <v>22571</v>
      </c>
      <c r="G154" s="200">
        <f>[1]Plan1!$F$3</f>
        <v>13166.666666666666</v>
      </c>
      <c r="H154" s="200">
        <v>9820</v>
      </c>
      <c r="I154" s="360">
        <f t="shared" si="298"/>
        <v>22000.333333333332</v>
      </c>
      <c r="J154" s="360">
        <f t="shared" si="299"/>
        <v>32391</v>
      </c>
      <c r="K154" s="352"/>
      <c r="L154" s="360">
        <f>[1]Plan1!$D$3</f>
        <v>8833.6666666666661</v>
      </c>
      <c r="M154" s="360">
        <v>0</v>
      </c>
      <c r="N154" s="200">
        <f>[1]Plan1!$F$3</f>
        <v>13166.666666666666</v>
      </c>
      <c r="O154" s="200">
        <v>0</v>
      </c>
      <c r="P154" s="360">
        <f t="shared" si="300"/>
        <v>22000.333333333332</v>
      </c>
      <c r="Q154" s="360">
        <f t="shared" si="301"/>
        <v>0</v>
      </c>
      <c r="R154" s="202">
        <f t="shared" si="163"/>
        <v>32391</v>
      </c>
      <c r="S154" s="119"/>
      <c r="T154" s="360">
        <f>[1]Plan1!$D$3</f>
        <v>8833.6666666666661</v>
      </c>
      <c r="U154" s="360">
        <f>29597-22571</f>
        <v>7026</v>
      </c>
      <c r="V154" s="200">
        <f>[1]Plan1!$F$3</f>
        <v>13166.666666666666</v>
      </c>
      <c r="W154" s="200">
        <v>0</v>
      </c>
      <c r="X154" s="360">
        <f t="shared" si="302"/>
        <v>22000.333333333332</v>
      </c>
      <c r="Y154" s="361">
        <f t="shared" si="303"/>
        <v>7026</v>
      </c>
      <c r="Z154" s="116">
        <f t="shared" si="165"/>
        <v>39417</v>
      </c>
      <c r="AA154" s="119"/>
      <c r="AB154" s="360">
        <f>[1]Plan1!$D$3</f>
        <v>8833.6666666666661</v>
      </c>
      <c r="AC154" s="360">
        <f>34153-U154-M154-F154</f>
        <v>4556</v>
      </c>
      <c r="AD154" s="200">
        <f>[1]Plan1!$F$3</f>
        <v>13166.666666666666</v>
      </c>
      <c r="AE154" s="348">
        <f>19330-9820</f>
        <v>9510</v>
      </c>
      <c r="AF154" s="360">
        <f t="shared" si="304"/>
        <v>22000.333333333332</v>
      </c>
      <c r="AG154" s="360">
        <f t="shared" si="305"/>
        <v>14066</v>
      </c>
      <c r="AH154" s="202">
        <f t="shared" si="167"/>
        <v>53483</v>
      </c>
      <c r="AI154" s="119"/>
      <c r="AJ154" s="360">
        <f>[1]Plan1!$D$3</f>
        <v>8833.6666666666661</v>
      </c>
      <c r="AK154" s="360">
        <v>0</v>
      </c>
      <c r="AL154" s="200">
        <f>[1]Plan1!$F$3</f>
        <v>13166.666666666666</v>
      </c>
      <c r="AM154" s="200">
        <v>0</v>
      </c>
      <c r="AN154" s="360">
        <f t="shared" si="306"/>
        <v>22000.333333333332</v>
      </c>
      <c r="AO154" s="360">
        <f t="shared" si="307"/>
        <v>0</v>
      </c>
      <c r="AP154" s="349">
        <f t="shared" si="169"/>
        <v>53483</v>
      </c>
      <c r="AQ154" s="119"/>
      <c r="AR154" s="360">
        <f>[1]Plan1!$D$3</f>
        <v>8833.6666666666661</v>
      </c>
      <c r="AS154" s="360">
        <v>0</v>
      </c>
      <c r="AT154" s="200">
        <f>[1]Plan1!$F$3</f>
        <v>13166.666666666666</v>
      </c>
      <c r="AU154" s="200">
        <v>0</v>
      </c>
      <c r="AV154" s="360">
        <f t="shared" si="308"/>
        <v>22000.333333333332</v>
      </c>
      <c r="AW154" s="360">
        <f t="shared" si="309"/>
        <v>0</v>
      </c>
      <c r="AX154" s="349">
        <f t="shared" si="171"/>
        <v>53483</v>
      </c>
      <c r="AY154" s="119"/>
      <c r="AZ154" s="360">
        <f>[1]Plan1!$D$3</f>
        <v>8833.6666666666661</v>
      </c>
      <c r="BA154" s="360">
        <v>0</v>
      </c>
      <c r="BB154" s="200">
        <f>[1]Plan1!$F$3</f>
        <v>13166.666666666666</v>
      </c>
      <c r="BC154" s="200">
        <v>0</v>
      </c>
      <c r="BD154" s="360">
        <f t="shared" si="310"/>
        <v>22000.333333333332</v>
      </c>
      <c r="BE154" s="360">
        <f t="shared" si="311"/>
        <v>0</v>
      </c>
      <c r="BF154" s="202">
        <f t="shared" si="173"/>
        <v>53483</v>
      </c>
      <c r="BG154" s="119"/>
      <c r="BH154" s="360">
        <f>[1]Plan1!$D$3</f>
        <v>8833.6666666666661</v>
      </c>
      <c r="BI154" s="360">
        <v>0</v>
      </c>
      <c r="BJ154" s="200">
        <f>[1]Plan1!$F$3</f>
        <v>13166.666666666666</v>
      </c>
      <c r="BK154" s="200">
        <v>0</v>
      </c>
      <c r="BL154" s="360">
        <f t="shared" si="312"/>
        <v>22000.333333333332</v>
      </c>
      <c r="BM154" s="360">
        <f t="shared" si="313"/>
        <v>0</v>
      </c>
      <c r="BN154" s="349">
        <f t="shared" si="175"/>
        <v>53483</v>
      </c>
      <c r="BO154" s="119"/>
      <c r="BP154" s="360">
        <f>[1]Plan1!$D$3</f>
        <v>8833.6666666666661</v>
      </c>
      <c r="BQ154" s="360">
        <v>0</v>
      </c>
      <c r="BR154" s="200">
        <f>[1]Plan1!$F$3</f>
        <v>13166.666666666666</v>
      </c>
      <c r="BS154" s="200">
        <v>0</v>
      </c>
      <c r="BT154" s="360">
        <f t="shared" si="314"/>
        <v>22000.333333333332</v>
      </c>
      <c r="BU154" s="200">
        <v>0</v>
      </c>
      <c r="BV154" s="202">
        <f t="shared" si="177"/>
        <v>53483</v>
      </c>
      <c r="BW154" s="117"/>
      <c r="BX154" s="360">
        <f>[1]Plan1!$D$3</f>
        <v>8833.6666666666661</v>
      </c>
      <c r="BY154" s="360">
        <v>0</v>
      </c>
      <c r="BZ154" s="200">
        <f>[1]Plan1!$F$3</f>
        <v>13166.666666666666</v>
      </c>
      <c r="CA154" s="200">
        <v>0</v>
      </c>
      <c r="CB154" s="360">
        <f t="shared" si="315"/>
        <v>22000.333333333332</v>
      </c>
      <c r="CC154" s="200">
        <v>0</v>
      </c>
      <c r="CD154" s="202">
        <f t="shared" si="179"/>
        <v>53483</v>
      </c>
      <c r="CE154" s="117"/>
      <c r="CF154" s="360">
        <f>[1]Plan1!$D$3</f>
        <v>8833.6666666666661</v>
      </c>
      <c r="CG154" s="360">
        <v>0</v>
      </c>
      <c r="CH154" s="200">
        <f>[1]Plan1!$F$3</f>
        <v>13166.666666666666</v>
      </c>
      <c r="CI154" s="200">
        <v>0</v>
      </c>
      <c r="CJ154" s="360">
        <f t="shared" si="316"/>
        <v>22000.333333333332</v>
      </c>
      <c r="CK154" s="200">
        <v>0</v>
      </c>
      <c r="CL154" s="117"/>
      <c r="CM154" s="360">
        <f>[1]Plan1!$D$3</f>
        <v>8833.6666666666661</v>
      </c>
      <c r="CN154" s="360">
        <v>0</v>
      </c>
      <c r="CO154" s="200">
        <f>[1]Plan1!$F$3</f>
        <v>13166.666666666666</v>
      </c>
      <c r="CP154" s="200">
        <v>0</v>
      </c>
      <c r="CQ154" s="360">
        <f t="shared" si="317"/>
        <v>22000.333333333332</v>
      </c>
      <c r="CR154" s="200">
        <v>0</v>
      </c>
      <c r="CS154" s="197"/>
      <c r="CT154" s="272">
        <f t="shared" si="195"/>
        <v>106004.00000000001</v>
      </c>
      <c r="CU154" s="272">
        <f t="shared" si="196"/>
        <v>34153</v>
      </c>
      <c r="CV154" s="272">
        <f t="shared" si="197"/>
        <v>158000</v>
      </c>
      <c r="CW154" s="272">
        <f t="shared" si="198"/>
        <v>19330</v>
      </c>
      <c r="CX154" s="272">
        <f t="shared" si="285"/>
        <v>264004</v>
      </c>
      <c r="CY154" s="272">
        <f t="shared" si="286"/>
        <v>53483</v>
      </c>
    </row>
    <row r="155" spans="1:103" ht="15" customHeight="1" x14ac:dyDescent="0.25">
      <c r="A155" s="358">
        <v>2107010300</v>
      </c>
      <c r="B155" s="271"/>
      <c r="C155" s="75"/>
      <c r="D155" s="374" t="s">
        <v>254</v>
      </c>
      <c r="E155" s="348">
        <f>E156+E157+E158</f>
        <v>16583.333333333332</v>
      </c>
      <c r="F155" s="348">
        <f>F156+F157+F158</f>
        <v>0</v>
      </c>
      <c r="G155" s="348">
        <f>G156+G157+G158</f>
        <v>2083.3333333333335</v>
      </c>
      <c r="H155" s="348">
        <f>H156+H157+H158</f>
        <v>0</v>
      </c>
      <c r="I155" s="360">
        <f t="shared" si="298"/>
        <v>18666.666666666664</v>
      </c>
      <c r="J155" s="360">
        <f t="shared" si="299"/>
        <v>0</v>
      </c>
      <c r="K155" s="352"/>
      <c r="L155" s="348">
        <f>L156+L157+L158</f>
        <v>16583.333333333332</v>
      </c>
      <c r="M155" s="348">
        <f>M156+M157+M158</f>
        <v>4496</v>
      </c>
      <c r="N155" s="348">
        <f>N156+N157+N158</f>
        <v>2083.3333333333335</v>
      </c>
      <c r="O155" s="348">
        <f>O156+O157+O158</f>
        <v>0</v>
      </c>
      <c r="P155" s="360">
        <f t="shared" si="300"/>
        <v>18666.666666666664</v>
      </c>
      <c r="Q155" s="360">
        <f t="shared" si="301"/>
        <v>4496</v>
      </c>
      <c r="R155" s="202">
        <f t="shared" si="163"/>
        <v>4496</v>
      </c>
      <c r="S155" s="119"/>
      <c r="T155" s="348">
        <f>T156+T157+T158</f>
        <v>16583.333333333332</v>
      </c>
      <c r="U155" s="348">
        <f>U156+U157+U158</f>
        <v>0</v>
      </c>
      <c r="V155" s="348">
        <f>V156+V157+V158</f>
        <v>2083.3333333333335</v>
      </c>
      <c r="W155" s="348">
        <f>W156+W157+W158</f>
        <v>0</v>
      </c>
      <c r="X155" s="360">
        <f t="shared" si="302"/>
        <v>18666.666666666664</v>
      </c>
      <c r="Y155" s="361">
        <f t="shared" si="303"/>
        <v>0</v>
      </c>
      <c r="Z155" s="116">
        <f t="shared" si="165"/>
        <v>4496</v>
      </c>
      <c r="AA155" s="119"/>
      <c r="AB155" s="348">
        <f>AB156+AB157+AB158</f>
        <v>16583.333333333332</v>
      </c>
      <c r="AC155" s="348">
        <f>AC156+AC157+AC158</f>
        <v>0</v>
      </c>
      <c r="AD155" s="348">
        <f>AD156+AD157+AD158</f>
        <v>2083.3333333333335</v>
      </c>
      <c r="AE155" s="348">
        <f>AE156+AE157+AE158</f>
        <v>0</v>
      </c>
      <c r="AF155" s="360">
        <f t="shared" si="304"/>
        <v>18666.666666666664</v>
      </c>
      <c r="AG155" s="360">
        <f t="shared" si="305"/>
        <v>0</v>
      </c>
      <c r="AH155" s="202">
        <f t="shared" si="167"/>
        <v>4496</v>
      </c>
      <c r="AI155" s="119"/>
      <c r="AJ155" s="348">
        <f>AJ156+AJ157+AJ158</f>
        <v>16583.333333333332</v>
      </c>
      <c r="AK155" s="348">
        <f>AK156+AK157+AK158</f>
        <v>0</v>
      </c>
      <c r="AL155" s="348">
        <f>AL156+AL157+AL158</f>
        <v>2083.3333333333335</v>
      </c>
      <c r="AM155" s="348">
        <f>AM156+AM157+AM158</f>
        <v>0</v>
      </c>
      <c r="AN155" s="360">
        <f t="shared" si="306"/>
        <v>18666.666666666664</v>
      </c>
      <c r="AO155" s="360">
        <f t="shared" si="307"/>
        <v>0</v>
      </c>
      <c r="AP155" s="349">
        <f t="shared" si="169"/>
        <v>4496</v>
      </c>
      <c r="AQ155" s="119"/>
      <c r="AR155" s="348">
        <f>AR156+AR157+AR158</f>
        <v>16583.333333333332</v>
      </c>
      <c r="AS155" s="348">
        <f>AS156+AS157+AS158</f>
        <v>39994</v>
      </c>
      <c r="AT155" s="348">
        <f>AT156+AT157+AT158</f>
        <v>2083.3333333333335</v>
      </c>
      <c r="AU155" s="348">
        <f>AU156+AU157+AU158</f>
        <v>0</v>
      </c>
      <c r="AV155" s="360">
        <f t="shared" si="308"/>
        <v>18666.666666666664</v>
      </c>
      <c r="AW155" s="360">
        <f t="shared" si="309"/>
        <v>39994</v>
      </c>
      <c r="AX155" s="349">
        <f t="shared" si="171"/>
        <v>44490</v>
      </c>
      <c r="AY155" s="119"/>
      <c r="AZ155" s="348">
        <f>AZ156+AZ157+AZ158</f>
        <v>16583.333333333332</v>
      </c>
      <c r="BA155" s="348">
        <f>BA156+BA157+BA158</f>
        <v>0</v>
      </c>
      <c r="BB155" s="348">
        <f>BB156+BB157+BB158</f>
        <v>2083.3333333333335</v>
      </c>
      <c r="BC155" s="348">
        <f>BC156+BC157+BC158</f>
        <v>0</v>
      </c>
      <c r="BD155" s="360">
        <f t="shared" si="310"/>
        <v>18666.666666666664</v>
      </c>
      <c r="BE155" s="360">
        <f t="shared" si="311"/>
        <v>0</v>
      </c>
      <c r="BF155" s="202">
        <f t="shared" si="173"/>
        <v>44490</v>
      </c>
      <c r="BG155" s="119"/>
      <c r="BH155" s="348">
        <f>BH156+BH157+BH158</f>
        <v>16583.333333333332</v>
      </c>
      <c r="BI155" s="348">
        <f>BI156+BI157+BI158</f>
        <v>93352</v>
      </c>
      <c r="BJ155" s="348">
        <f>BJ156+BJ157+BJ158</f>
        <v>2083.3333333333335</v>
      </c>
      <c r="BK155" s="348">
        <f>BK156+BK157+BK158</f>
        <v>0</v>
      </c>
      <c r="BL155" s="360">
        <f t="shared" si="312"/>
        <v>18666.666666666664</v>
      </c>
      <c r="BM155" s="360">
        <f t="shared" si="313"/>
        <v>93352</v>
      </c>
      <c r="BN155" s="349">
        <f t="shared" si="175"/>
        <v>137842</v>
      </c>
      <c r="BO155" s="119"/>
      <c r="BP155" s="348">
        <f>BP156+BP157+BP158</f>
        <v>16583.333333333332</v>
      </c>
      <c r="BQ155" s="348">
        <f>BQ156+BQ157+BQ158</f>
        <v>0</v>
      </c>
      <c r="BR155" s="348">
        <f>BR156+BR157+BR158</f>
        <v>2083.3333333333335</v>
      </c>
      <c r="BS155" s="348">
        <f>BS156+BS157+BS158</f>
        <v>0</v>
      </c>
      <c r="BT155" s="360">
        <f t="shared" si="314"/>
        <v>18666.666666666664</v>
      </c>
      <c r="BU155" s="348">
        <f>BU156+BU157+BU158</f>
        <v>0</v>
      </c>
      <c r="BV155" s="202">
        <f t="shared" si="177"/>
        <v>137842</v>
      </c>
      <c r="BW155" s="117"/>
      <c r="BX155" s="348">
        <f>BX156+BX157+BX158</f>
        <v>16583.333333333332</v>
      </c>
      <c r="BY155" s="348">
        <f>BY156+BY157+BY158</f>
        <v>0</v>
      </c>
      <c r="BZ155" s="348">
        <f>BZ156+BZ157+BZ158</f>
        <v>2083.3333333333335</v>
      </c>
      <c r="CA155" s="348">
        <f>CA156+CA157+CA158</f>
        <v>0</v>
      </c>
      <c r="CB155" s="360">
        <f t="shared" si="315"/>
        <v>18666.666666666664</v>
      </c>
      <c r="CC155" s="348">
        <f>CC156+CC157+CC158</f>
        <v>0</v>
      </c>
      <c r="CD155" s="202">
        <f t="shared" si="179"/>
        <v>137842</v>
      </c>
      <c r="CE155" s="117"/>
      <c r="CF155" s="348">
        <f>CF156+CF157+CF158</f>
        <v>16583.333333333332</v>
      </c>
      <c r="CG155" s="348">
        <f>CG156+CG157+CG158</f>
        <v>0</v>
      </c>
      <c r="CH155" s="348">
        <f>CH156+CH157+CH158</f>
        <v>2083.3333333333335</v>
      </c>
      <c r="CI155" s="348">
        <f>CI156+CI157+CI158</f>
        <v>0</v>
      </c>
      <c r="CJ155" s="360">
        <f t="shared" si="316"/>
        <v>18666.666666666664</v>
      </c>
      <c r="CK155" s="348">
        <f>CK156+CK157+CK158</f>
        <v>0</v>
      </c>
      <c r="CL155" s="117"/>
      <c r="CM155" s="348">
        <f>CM156+CM157+CM158</f>
        <v>16583.333333333332</v>
      </c>
      <c r="CN155" s="348">
        <f>CN156+CN157+CN158</f>
        <v>0</v>
      </c>
      <c r="CO155" s="348">
        <f>CO156+CO157+CO158</f>
        <v>2083.3333333333335</v>
      </c>
      <c r="CP155" s="348">
        <f>CP156+CP157+CP158</f>
        <v>0</v>
      </c>
      <c r="CQ155" s="360">
        <f t="shared" si="317"/>
        <v>18666.666666666664</v>
      </c>
      <c r="CR155" s="348">
        <f>CR156+CR157+CR158</f>
        <v>0</v>
      </c>
      <c r="CS155" s="197"/>
      <c r="CT155" s="272">
        <f t="shared" si="195"/>
        <v>199000.00000000003</v>
      </c>
      <c r="CU155" s="272">
        <f t="shared" si="196"/>
        <v>137842</v>
      </c>
      <c r="CV155" s="272">
        <f t="shared" si="197"/>
        <v>24999.999999999996</v>
      </c>
      <c r="CW155" s="272">
        <f t="shared" si="198"/>
        <v>0</v>
      </c>
      <c r="CX155" s="272">
        <f t="shared" si="285"/>
        <v>224000.00000000003</v>
      </c>
      <c r="CY155" s="272">
        <f t="shared" si="286"/>
        <v>137842</v>
      </c>
    </row>
    <row r="156" spans="1:103" ht="15" customHeight="1" x14ac:dyDescent="0.25">
      <c r="A156" s="358">
        <v>2107010310</v>
      </c>
      <c r="B156" s="98"/>
      <c r="C156" s="389"/>
      <c r="D156" s="382" t="s">
        <v>253</v>
      </c>
      <c r="E156" s="360">
        <v>0</v>
      </c>
      <c r="F156" s="360">
        <v>0</v>
      </c>
      <c r="G156" s="360">
        <v>0</v>
      </c>
      <c r="H156" s="360">
        <v>0</v>
      </c>
      <c r="I156" s="360">
        <f t="shared" si="298"/>
        <v>0</v>
      </c>
      <c r="J156" s="360">
        <f t="shared" si="299"/>
        <v>0</v>
      </c>
      <c r="K156" s="352"/>
      <c r="L156" s="360">
        <v>0</v>
      </c>
      <c r="M156" s="360">
        <v>0</v>
      </c>
      <c r="N156" s="360">
        <v>0</v>
      </c>
      <c r="O156" s="360">
        <v>0</v>
      </c>
      <c r="P156" s="360">
        <f t="shared" si="300"/>
        <v>0</v>
      </c>
      <c r="Q156" s="360">
        <f t="shared" si="301"/>
        <v>0</v>
      </c>
      <c r="R156" s="202">
        <f t="shared" si="163"/>
        <v>0</v>
      </c>
      <c r="S156" s="119"/>
      <c r="T156" s="360">
        <v>0</v>
      </c>
      <c r="U156" s="360">
        <v>0</v>
      </c>
      <c r="V156" s="360">
        <v>0</v>
      </c>
      <c r="W156" s="360">
        <v>0</v>
      </c>
      <c r="X156" s="360">
        <f t="shared" si="302"/>
        <v>0</v>
      </c>
      <c r="Y156" s="361">
        <f t="shared" si="303"/>
        <v>0</v>
      </c>
      <c r="Z156" s="116">
        <f t="shared" si="165"/>
        <v>0</v>
      </c>
      <c r="AA156" s="119"/>
      <c r="AB156" s="360">
        <v>0</v>
      </c>
      <c r="AC156" s="360">
        <v>0</v>
      </c>
      <c r="AD156" s="360">
        <v>0</v>
      </c>
      <c r="AE156" s="360">
        <v>0</v>
      </c>
      <c r="AF156" s="360">
        <f t="shared" si="304"/>
        <v>0</v>
      </c>
      <c r="AG156" s="360">
        <f t="shared" si="305"/>
        <v>0</v>
      </c>
      <c r="AH156" s="202">
        <f t="shared" si="167"/>
        <v>0</v>
      </c>
      <c r="AI156" s="119"/>
      <c r="AJ156" s="360">
        <v>0</v>
      </c>
      <c r="AK156" s="360">
        <v>0</v>
      </c>
      <c r="AL156" s="360">
        <v>0</v>
      </c>
      <c r="AM156" s="360">
        <v>0</v>
      </c>
      <c r="AN156" s="360">
        <f t="shared" si="306"/>
        <v>0</v>
      </c>
      <c r="AO156" s="360">
        <f t="shared" si="307"/>
        <v>0</v>
      </c>
      <c r="AP156" s="349">
        <f t="shared" si="169"/>
        <v>0</v>
      </c>
      <c r="AQ156" s="119"/>
      <c r="AR156" s="360">
        <v>0</v>
      </c>
      <c r="AS156" s="360">
        <v>0</v>
      </c>
      <c r="AT156" s="360">
        <v>0</v>
      </c>
      <c r="AU156" s="360">
        <v>0</v>
      </c>
      <c r="AV156" s="360">
        <f t="shared" si="308"/>
        <v>0</v>
      </c>
      <c r="AW156" s="360">
        <f t="shared" si="309"/>
        <v>0</v>
      </c>
      <c r="AX156" s="349">
        <f t="shared" si="171"/>
        <v>0</v>
      </c>
      <c r="AY156" s="119"/>
      <c r="AZ156" s="360">
        <v>0</v>
      </c>
      <c r="BA156" s="360">
        <v>0</v>
      </c>
      <c r="BB156" s="360">
        <v>0</v>
      </c>
      <c r="BC156" s="360">
        <v>0</v>
      </c>
      <c r="BD156" s="360">
        <f t="shared" si="310"/>
        <v>0</v>
      </c>
      <c r="BE156" s="360">
        <f t="shared" si="311"/>
        <v>0</v>
      </c>
      <c r="BF156" s="202">
        <f t="shared" si="173"/>
        <v>0</v>
      </c>
      <c r="BG156" s="119"/>
      <c r="BH156" s="360">
        <v>0</v>
      </c>
      <c r="BI156" s="360">
        <v>0</v>
      </c>
      <c r="BJ156" s="360">
        <v>0</v>
      </c>
      <c r="BK156" s="360">
        <v>0</v>
      </c>
      <c r="BL156" s="360">
        <f t="shared" si="312"/>
        <v>0</v>
      </c>
      <c r="BM156" s="360">
        <f t="shared" si="313"/>
        <v>0</v>
      </c>
      <c r="BN156" s="349">
        <f t="shared" si="175"/>
        <v>0</v>
      </c>
      <c r="BO156" s="119"/>
      <c r="BP156" s="360">
        <v>0</v>
      </c>
      <c r="BQ156" s="360">
        <v>0</v>
      </c>
      <c r="BR156" s="360">
        <v>0</v>
      </c>
      <c r="BS156" s="360">
        <v>0</v>
      </c>
      <c r="BT156" s="360">
        <f t="shared" si="314"/>
        <v>0</v>
      </c>
      <c r="BU156" s="360">
        <v>0</v>
      </c>
      <c r="BV156" s="202">
        <f t="shared" si="177"/>
        <v>0</v>
      </c>
      <c r="BW156" s="117"/>
      <c r="BX156" s="360">
        <v>0</v>
      </c>
      <c r="BY156" s="360">
        <v>0</v>
      </c>
      <c r="BZ156" s="360">
        <v>0</v>
      </c>
      <c r="CA156" s="360">
        <v>0</v>
      </c>
      <c r="CB156" s="360">
        <f t="shared" si="315"/>
        <v>0</v>
      </c>
      <c r="CC156" s="360">
        <v>0</v>
      </c>
      <c r="CD156" s="202">
        <f t="shared" si="179"/>
        <v>0</v>
      </c>
      <c r="CE156" s="117"/>
      <c r="CF156" s="360">
        <v>0</v>
      </c>
      <c r="CG156" s="360">
        <v>0</v>
      </c>
      <c r="CH156" s="360">
        <v>0</v>
      </c>
      <c r="CI156" s="360">
        <v>0</v>
      </c>
      <c r="CJ156" s="360">
        <f t="shared" si="316"/>
        <v>0</v>
      </c>
      <c r="CK156" s="360">
        <v>0</v>
      </c>
      <c r="CL156" s="117"/>
      <c r="CM156" s="360">
        <v>0</v>
      </c>
      <c r="CN156" s="360">
        <v>0</v>
      </c>
      <c r="CO156" s="360">
        <v>0</v>
      </c>
      <c r="CP156" s="360">
        <v>0</v>
      </c>
      <c r="CQ156" s="360">
        <f t="shared" si="317"/>
        <v>0</v>
      </c>
      <c r="CR156" s="360">
        <v>0</v>
      </c>
      <c r="CS156" s="197"/>
      <c r="CT156" s="272">
        <f t="shared" si="195"/>
        <v>0</v>
      </c>
      <c r="CU156" s="272">
        <f t="shared" si="196"/>
        <v>0</v>
      </c>
      <c r="CV156" s="272">
        <f t="shared" si="197"/>
        <v>0</v>
      </c>
      <c r="CW156" s="272">
        <f t="shared" si="198"/>
        <v>0</v>
      </c>
      <c r="CX156" s="272">
        <f t="shared" si="285"/>
        <v>0</v>
      </c>
      <c r="CY156" s="272">
        <f t="shared" si="286"/>
        <v>0</v>
      </c>
    </row>
    <row r="157" spans="1:103" ht="15" customHeight="1" x14ac:dyDescent="0.25">
      <c r="A157" s="358">
        <v>2107010320</v>
      </c>
      <c r="B157" s="89"/>
      <c r="C157" s="388"/>
      <c r="D157" s="382" t="s">
        <v>252</v>
      </c>
      <c r="E157" s="360">
        <v>0</v>
      </c>
      <c r="F157" s="360">
        <v>0</v>
      </c>
      <c r="G157" s="360">
        <v>0</v>
      </c>
      <c r="H157" s="360">
        <v>0</v>
      </c>
      <c r="I157" s="360">
        <f t="shared" si="298"/>
        <v>0</v>
      </c>
      <c r="J157" s="360">
        <f t="shared" si="299"/>
        <v>0</v>
      </c>
      <c r="K157" s="352"/>
      <c r="L157" s="360">
        <v>0</v>
      </c>
      <c r="M157" s="360">
        <v>0</v>
      </c>
      <c r="N157" s="360">
        <v>0</v>
      </c>
      <c r="O157" s="360">
        <v>0</v>
      </c>
      <c r="P157" s="360">
        <f t="shared" si="300"/>
        <v>0</v>
      </c>
      <c r="Q157" s="360">
        <f t="shared" si="301"/>
        <v>0</v>
      </c>
      <c r="R157" s="202">
        <f t="shared" si="163"/>
        <v>0</v>
      </c>
      <c r="S157" s="119"/>
      <c r="T157" s="360">
        <v>0</v>
      </c>
      <c r="U157" s="360">
        <v>0</v>
      </c>
      <c r="V157" s="360">
        <v>0</v>
      </c>
      <c r="W157" s="360">
        <v>0</v>
      </c>
      <c r="X157" s="360">
        <f t="shared" si="302"/>
        <v>0</v>
      </c>
      <c r="Y157" s="361">
        <f t="shared" si="303"/>
        <v>0</v>
      </c>
      <c r="Z157" s="116">
        <f t="shared" si="165"/>
        <v>0</v>
      </c>
      <c r="AA157" s="119"/>
      <c r="AB157" s="360">
        <v>0</v>
      </c>
      <c r="AC157" s="360">
        <v>0</v>
      </c>
      <c r="AD157" s="360">
        <v>0</v>
      </c>
      <c r="AE157" s="360">
        <v>0</v>
      </c>
      <c r="AF157" s="360">
        <f t="shared" si="304"/>
        <v>0</v>
      </c>
      <c r="AG157" s="360">
        <f t="shared" si="305"/>
        <v>0</v>
      </c>
      <c r="AH157" s="202">
        <f t="shared" si="167"/>
        <v>0</v>
      </c>
      <c r="AI157" s="119"/>
      <c r="AJ157" s="360">
        <v>0</v>
      </c>
      <c r="AK157" s="360">
        <v>0</v>
      </c>
      <c r="AL157" s="360">
        <v>0</v>
      </c>
      <c r="AM157" s="360">
        <v>0</v>
      </c>
      <c r="AN157" s="360">
        <f t="shared" si="306"/>
        <v>0</v>
      </c>
      <c r="AO157" s="360">
        <f t="shared" si="307"/>
        <v>0</v>
      </c>
      <c r="AP157" s="349">
        <f t="shared" si="169"/>
        <v>0</v>
      </c>
      <c r="AQ157" s="119"/>
      <c r="AR157" s="360">
        <v>0</v>
      </c>
      <c r="AS157" s="360">
        <v>0</v>
      </c>
      <c r="AT157" s="360">
        <v>0</v>
      </c>
      <c r="AU157" s="360">
        <v>0</v>
      </c>
      <c r="AV157" s="360">
        <f t="shared" si="308"/>
        <v>0</v>
      </c>
      <c r="AW157" s="360">
        <f t="shared" si="309"/>
        <v>0</v>
      </c>
      <c r="AX157" s="349">
        <f t="shared" si="171"/>
        <v>0</v>
      </c>
      <c r="AY157" s="119"/>
      <c r="AZ157" s="360">
        <v>0</v>
      </c>
      <c r="BA157" s="360">
        <v>0</v>
      </c>
      <c r="BB157" s="360">
        <v>0</v>
      </c>
      <c r="BC157" s="360">
        <v>0</v>
      </c>
      <c r="BD157" s="360">
        <f t="shared" si="310"/>
        <v>0</v>
      </c>
      <c r="BE157" s="360">
        <f t="shared" si="311"/>
        <v>0</v>
      </c>
      <c r="BF157" s="202">
        <f t="shared" si="173"/>
        <v>0</v>
      </c>
      <c r="BG157" s="119"/>
      <c r="BH157" s="360">
        <v>0</v>
      </c>
      <c r="BI157" s="360">
        <v>0</v>
      </c>
      <c r="BJ157" s="360">
        <v>0</v>
      </c>
      <c r="BK157" s="360">
        <v>0</v>
      </c>
      <c r="BL157" s="360">
        <f t="shared" si="312"/>
        <v>0</v>
      </c>
      <c r="BM157" s="360">
        <f t="shared" si="313"/>
        <v>0</v>
      </c>
      <c r="BN157" s="349">
        <f t="shared" si="175"/>
        <v>0</v>
      </c>
      <c r="BO157" s="119"/>
      <c r="BP157" s="360">
        <v>0</v>
      </c>
      <c r="BQ157" s="360">
        <v>0</v>
      </c>
      <c r="BR157" s="360">
        <v>0</v>
      </c>
      <c r="BS157" s="360">
        <v>0</v>
      </c>
      <c r="BT157" s="360">
        <f t="shared" si="314"/>
        <v>0</v>
      </c>
      <c r="BU157" s="360">
        <v>0</v>
      </c>
      <c r="BV157" s="202">
        <f t="shared" si="177"/>
        <v>0</v>
      </c>
      <c r="BW157" s="117"/>
      <c r="BX157" s="360">
        <v>0</v>
      </c>
      <c r="BY157" s="360">
        <v>0</v>
      </c>
      <c r="BZ157" s="360">
        <v>0</v>
      </c>
      <c r="CA157" s="360">
        <v>0</v>
      </c>
      <c r="CB157" s="360">
        <f t="shared" si="315"/>
        <v>0</v>
      </c>
      <c r="CC157" s="360">
        <v>0</v>
      </c>
      <c r="CD157" s="202">
        <f t="shared" si="179"/>
        <v>0</v>
      </c>
      <c r="CE157" s="117"/>
      <c r="CF157" s="360">
        <v>0</v>
      </c>
      <c r="CG157" s="360">
        <v>0</v>
      </c>
      <c r="CH157" s="360">
        <v>0</v>
      </c>
      <c r="CI157" s="360">
        <v>0</v>
      </c>
      <c r="CJ157" s="360">
        <f t="shared" si="316"/>
        <v>0</v>
      </c>
      <c r="CK157" s="360">
        <v>0</v>
      </c>
      <c r="CL157" s="117"/>
      <c r="CM157" s="360">
        <v>0</v>
      </c>
      <c r="CN157" s="360">
        <v>0</v>
      </c>
      <c r="CO157" s="360">
        <v>0</v>
      </c>
      <c r="CP157" s="360">
        <v>0</v>
      </c>
      <c r="CQ157" s="360">
        <f t="shared" si="317"/>
        <v>0</v>
      </c>
      <c r="CR157" s="360">
        <v>0</v>
      </c>
      <c r="CS157" s="197"/>
      <c r="CT157" s="272">
        <f t="shared" si="195"/>
        <v>0</v>
      </c>
      <c r="CU157" s="272">
        <f t="shared" si="196"/>
        <v>0</v>
      </c>
      <c r="CV157" s="272">
        <f t="shared" si="197"/>
        <v>0</v>
      </c>
      <c r="CW157" s="272">
        <f t="shared" si="198"/>
        <v>0</v>
      </c>
      <c r="CX157" s="272">
        <f t="shared" si="285"/>
        <v>0</v>
      </c>
      <c r="CY157" s="272">
        <f t="shared" si="286"/>
        <v>0</v>
      </c>
    </row>
    <row r="158" spans="1:103" ht="15" customHeight="1" x14ac:dyDescent="0.25">
      <c r="A158" s="358">
        <v>2107010390</v>
      </c>
      <c r="B158" s="89"/>
      <c r="C158" s="88"/>
      <c r="D158" s="382" t="s">
        <v>251</v>
      </c>
      <c r="E158" s="360">
        <f>[1]Plan1!$E$3</f>
        <v>16583.333333333332</v>
      </c>
      <c r="F158" s="360">
        <v>0</v>
      </c>
      <c r="G158" s="360">
        <f>[1]Plan1!$G$4</f>
        <v>2083.3333333333335</v>
      </c>
      <c r="H158" s="360">
        <v>0</v>
      </c>
      <c r="I158" s="360">
        <f t="shared" si="298"/>
        <v>18666.666666666664</v>
      </c>
      <c r="J158" s="360">
        <f t="shared" si="299"/>
        <v>0</v>
      </c>
      <c r="K158" s="352"/>
      <c r="L158" s="360">
        <f>[1]Plan1!$E$3</f>
        <v>16583.333333333332</v>
      </c>
      <c r="M158" s="360">
        <v>4496</v>
      </c>
      <c r="N158" s="360">
        <f>[1]Plan1!$G$4</f>
        <v>2083.3333333333335</v>
      </c>
      <c r="O158" s="360">
        <v>0</v>
      </c>
      <c r="P158" s="360">
        <f t="shared" si="300"/>
        <v>18666.666666666664</v>
      </c>
      <c r="Q158" s="360">
        <f t="shared" si="301"/>
        <v>4496</v>
      </c>
      <c r="R158" s="202">
        <f t="shared" ref="R158:R189" si="318">Q158+J158</f>
        <v>4496</v>
      </c>
      <c r="S158" s="119"/>
      <c r="T158" s="360">
        <f>[1]Plan1!$E$3</f>
        <v>16583.333333333332</v>
      </c>
      <c r="U158" s="360">
        <v>0</v>
      </c>
      <c r="V158" s="360">
        <f>[1]Plan1!$G$4</f>
        <v>2083.3333333333335</v>
      </c>
      <c r="W158" s="360">
        <v>0</v>
      </c>
      <c r="X158" s="360">
        <f t="shared" si="302"/>
        <v>18666.666666666664</v>
      </c>
      <c r="Y158" s="361">
        <f t="shared" si="303"/>
        <v>0</v>
      </c>
      <c r="Z158" s="116">
        <f t="shared" ref="Z158:Z189" si="319">Y158+R158</f>
        <v>4496</v>
      </c>
      <c r="AA158" s="119"/>
      <c r="AB158" s="360">
        <f>[1]Plan1!$E$3</f>
        <v>16583.333333333332</v>
      </c>
      <c r="AC158" s="360">
        <v>0</v>
      </c>
      <c r="AD158" s="360">
        <f>[1]Plan1!$G$4</f>
        <v>2083.3333333333335</v>
      </c>
      <c r="AE158" s="360">
        <v>0</v>
      </c>
      <c r="AF158" s="360">
        <f t="shared" si="304"/>
        <v>18666.666666666664</v>
      </c>
      <c r="AG158" s="360">
        <f t="shared" si="305"/>
        <v>0</v>
      </c>
      <c r="AH158" s="202">
        <f t="shared" ref="AH158:AH189" si="320">AG158+Z158</f>
        <v>4496</v>
      </c>
      <c r="AI158" s="119"/>
      <c r="AJ158" s="360">
        <f>[1]Plan1!$E$3</f>
        <v>16583.333333333332</v>
      </c>
      <c r="AK158" s="360">
        <v>0</v>
      </c>
      <c r="AL158" s="360">
        <f>[1]Plan1!$G$4</f>
        <v>2083.3333333333335</v>
      </c>
      <c r="AM158" s="360">
        <v>0</v>
      </c>
      <c r="AN158" s="360">
        <f t="shared" si="306"/>
        <v>18666.666666666664</v>
      </c>
      <c r="AO158" s="360">
        <f t="shared" si="307"/>
        <v>0</v>
      </c>
      <c r="AP158" s="349">
        <f t="shared" ref="AP158:AP189" si="321">AO158+AH158</f>
        <v>4496</v>
      </c>
      <c r="AQ158" s="119"/>
      <c r="AR158" s="360">
        <f>[1]Plan1!$E$3</f>
        <v>16583.333333333332</v>
      </c>
      <c r="AS158" s="360">
        <f>44490-4496</f>
        <v>39994</v>
      </c>
      <c r="AT158" s="360">
        <f>[1]Plan1!$G$4</f>
        <v>2083.3333333333335</v>
      </c>
      <c r="AU158" s="360">
        <v>0</v>
      </c>
      <c r="AV158" s="360">
        <f t="shared" si="308"/>
        <v>18666.666666666664</v>
      </c>
      <c r="AW158" s="360">
        <f t="shared" si="309"/>
        <v>39994</v>
      </c>
      <c r="AX158" s="349">
        <f t="shared" ref="AX158:AX189" si="322">AW158+AP158</f>
        <v>44490</v>
      </c>
      <c r="AY158" s="119"/>
      <c r="AZ158" s="360">
        <f>[1]Plan1!$E$3</f>
        <v>16583.333333333332</v>
      </c>
      <c r="BA158" s="360">
        <v>0</v>
      </c>
      <c r="BB158" s="360">
        <f>[1]Plan1!$G$4</f>
        <v>2083.3333333333335</v>
      </c>
      <c r="BC158" s="360">
        <v>0</v>
      </c>
      <c r="BD158" s="360">
        <f t="shared" si="310"/>
        <v>18666.666666666664</v>
      </c>
      <c r="BE158" s="360">
        <f t="shared" si="311"/>
        <v>0</v>
      </c>
      <c r="BF158" s="202">
        <f t="shared" ref="BF158:BF189" si="323">BE158+AX158</f>
        <v>44490</v>
      </c>
      <c r="BG158" s="119"/>
      <c r="BH158" s="360">
        <f>[1]Plan1!$E$3</f>
        <v>16583.333333333332</v>
      </c>
      <c r="BI158" s="360">
        <f>137842-44490</f>
        <v>93352</v>
      </c>
      <c r="BJ158" s="360">
        <f>[1]Plan1!$G$4</f>
        <v>2083.3333333333335</v>
      </c>
      <c r="BK158" s="360">
        <v>0</v>
      </c>
      <c r="BL158" s="360">
        <f t="shared" si="312"/>
        <v>18666.666666666664</v>
      </c>
      <c r="BM158" s="360">
        <f t="shared" si="313"/>
        <v>93352</v>
      </c>
      <c r="BN158" s="349">
        <f t="shared" ref="BN158:BN189" si="324">BM158+BF158</f>
        <v>137842</v>
      </c>
      <c r="BO158" s="119"/>
      <c r="BP158" s="360">
        <f>[1]Plan1!$E$3</f>
        <v>16583.333333333332</v>
      </c>
      <c r="BQ158" s="360">
        <v>0</v>
      </c>
      <c r="BR158" s="360">
        <f>[1]Plan1!$G$4</f>
        <v>2083.3333333333335</v>
      </c>
      <c r="BS158" s="360">
        <v>0</v>
      </c>
      <c r="BT158" s="360">
        <f t="shared" si="314"/>
        <v>18666.666666666664</v>
      </c>
      <c r="BU158" s="360">
        <v>0</v>
      </c>
      <c r="BV158" s="202">
        <f t="shared" ref="BV158:BV189" si="325">BU158+BN158</f>
        <v>137842</v>
      </c>
      <c r="BW158" s="117"/>
      <c r="BX158" s="360">
        <f>[1]Plan1!$E$3</f>
        <v>16583.333333333332</v>
      </c>
      <c r="BY158" s="360">
        <v>0</v>
      </c>
      <c r="BZ158" s="360">
        <f>[1]Plan1!$G$4</f>
        <v>2083.3333333333335</v>
      </c>
      <c r="CA158" s="360">
        <v>0</v>
      </c>
      <c r="CB158" s="360">
        <f t="shared" si="315"/>
        <v>18666.666666666664</v>
      </c>
      <c r="CC158" s="360">
        <v>0</v>
      </c>
      <c r="CD158" s="202">
        <f t="shared" ref="CD158:CD189" si="326">CC158+BV158</f>
        <v>137842</v>
      </c>
      <c r="CE158" s="117"/>
      <c r="CF158" s="360">
        <f>[1]Plan1!$E$3</f>
        <v>16583.333333333332</v>
      </c>
      <c r="CG158" s="360">
        <v>0</v>
      </c>
      <c r="CH158" s="360">
        <f>[1]Plan1!$G$4</f>
        <v>2083.3333333333335</v>
      </c>
      <c r="CI158" s="360">
        <v>0</v>
      </c>
      <c r="CJ158" s="360">
        <f t="shared" si="316"/>
        <v>18666.666666666664</v>
      </c>
      <c r="CK158" s="360">
        <v>0</v>
      </c>
      <c r="CL158" s="117"/>
      <c r="CM158" s="360">
        <f>[1]Plan1!$E$3</f>
        <v>16583.333333333332</v>
      </c>
      <c r="CN158" s="360">
        <v>0</v>
      </c>
      <c r="CO158" s="360">
        <f>[1]Plan1!$G$4</f>
        <v>2083.3333333333335</v>
      </c>
      <c r="CP158" s="360">
        <v>0</v>
      </c>
      <c r="CQ158" s="360">
        <f t="shared" si="317"/>
        <v>18666.666666666664</v>
      </c>
      <c r="CR158" s="360">
        <v>0</v>
      </c>
      <c r="CS158" s="197"/>
      <c r="CT158" s="272">
        <f t="shared" si="195"/>
        <v>199000.00000000003</v>
      </c>
      <c r="CU158" s="272">
        <f t="shared" si="196"/>
        <v>137842</v>
      </c>
      <c r="CV158" s="272">
        <f t="shared" si="197"/>
        <v>24999.999999999996</v>
      </c>
      <c r="CW158" s="272">
        <f t="shared" si="198"/>
        <v>0</v>
      </c>
      <c r="CX158" s="272">
        <f t="shared" si="285"/>
        <v>224000.00000000003</v>
      </c>
      <c r="CY158" s="272">
        <f t="shared" si="286"/>
        <v>137842</v>
      </c>
    </row>
    <row r="159" spans="1:103" ht="15" customHeight="1" x14ac:dyDescent="0.25">
      <c r="A159" s="358">
        <v>2107010400</v>
      </c>
      <c r="B159" s="89"/>
      <c r="C159" s="88"/>
      <c r="D159" s="362" t="s">
        <v>250</v>
      </c>
      <c r="E159" s="360">
        <v>0</v>
      </c>
      <c r="F159" s="360">
        <v>0</v>
      </c>
      <c r="G159" s="360">
        <v>0</v>
      </c>
      <c r="H159" s="360">
        <v>0</v>
      </c>
      <c r="I159" s="360">
        <f t="shared" si="298"/>
        <v>0</v>
      </c>
      <c r="J159" s="360">
        <f t="shared" si="299"/>
        <v>0</v>
      </c>
      <c r="K159" s="352"/>
      <c r="L159" s="360">
        <v>0</v>
      </c>
      <c r="M159" s="360">
        <v>0</v>
      </c>
      <c r="N159" s="360">
        <v>0</v>
      </c>
      <c r="O159" s="360">
        <v>0</v>
      </c>
      <c r="P159" s="360">
        <f t="shared" si="300"/>
        <v>0</v>
      </c>
      <c r="Q159" s="360">
        <f t="shared" si="301"/>
        <v>0</v>
      </c>
      <c r="R159" s="202">
        <f t="shared" si="318"/>
        <v>0</v>
      </c>
      <c r="S159" s="119"/>
      <c r="T159" s="360">
        <v>0</v>
      </c>
      <c r="U159" s="360">
        <v>0</v>
      </c>
      <c r="V159" s="360">
        <v>0</v>
      </c>
      <c r="W159" s="360">
        <v>0</v>
      </c>
      <c r="X159" s="360">
        <f t="shared" si="302"/>
        <v>0</v>
      </c>
      <c r="Y159" s="361">
        <f t="shared" si="303"/>
        <v>0</v>
      </c>
      <c r="Z159" s="116">
        <f t="shared" si="319"/>
        <v>0</v>
      </c>
      <c r="AA159" s="119"/>
      <c r="AB159" s="360">
        <v>0</v>
      </c>
      <c r="AC159" s="360">
        <v>0</v>
      </c>
      <c r="AD159" s="360">
        <v>0</v>
      </c>
      <c r="AE159" s="360">
        <v>0</v>
      </c>
      <c r="AF159" s="360">
        <f t="shared" si="304"/>
        <v>0</v>
      </c>
      <c r="AG159" s="360">
        <f t="shared" si="305"/>
        <v>0</v>
      </c>
      <c r="AH159" s="202">
        <f t="shared" si="320"/>
        <v>0</v>
      </c>
      <c r="AI159" s="119"/>
      <c r="AJ159" s="360">
        <v>0</v>
      </c>
      <c r="AK159" s="360">
        <v>0</v>
      </c>
      <c r="AL159" s="360">
        <v>0</v>
      </c>
      <c r="AM159" s="360">
        <v>0</v>
      </c>
      <c r="AN159" s="360">
        <f t="shared" si="306"/>
        <v>0</v>
      </c>
      <c r="AO159" s="360">
        <f t="shared" si="307"/>
        <v>0</v>
      </c>
      <c r="AP159" s="349">
        <f t="shared" si="321"/>
        <v>0</v>
      </c>
      <c r="AQ159" s="119"/>
      <c r="AR159" s="360">
        <v>0</v>
      </c>
      <c r="AS159" s="360">
        <v>0</v>
      </c>
      <c r="AT159" s="360">
        <v>0</v>
      </c>
      <c r="AU159" s="360">
        <v>0</v>
      </c>
      <c r="AV159" s="360">
        <f t="shared" si="308"/>
        <v>0</v>
      </c>
      <c r="AW159" s="360">
        <f t="shared" si="309"/>
        <v>0</v>
      </c>
      <c r="AX159" s="349">
        <f t="shared" si="322"/>
        <v>0</v>
      </c>
      <c r="AY159" s="119"/>
      <c r="AZ159" s="360">
        <v>0</v>
      </c>
      <c r="BA159" s="360">
        <v>0</v>
      </c>
      <c r="BB159" s="360">
        <v>0</v>
      </c>
      <c r="BC159" s="360">
        <v>0</v>
      </c>
      <c r="BD159" s="360">
        <f t="shared" si="310"/>
        <v>0</v>
      </c>
      <c r="BE159" s="360">
        <f t="shared" si="311"/>
        <v>0</v>
      </c>
      <c r="BF159" s="202">
        <f t="shared" si="323"/>
        <v>0</v>
      </c>
      <c r="BG159" s="119"/>
      <c r="BH159" s="360">
        <v>0</v>
      </c>
      <c r="BI159" s="360">
        <v>0</v>
      </c>
      <c r="BJ159" s="360">
        <v>0</v>
      </c>
      <c r="BK159" s="360">
        <v>0</v>
      </c>
      <c r="BL159" s="360">
        <f t="shared" si="312"/>
        <v>0</v>
      </c>
      <c r="BM159" s="360">
        <f t="shared" si="313"/>
        <v>0</v>
      </c>
      <c r="BN159" s="349">
        <f t="shared" si="324"/>
        <v>0</v>
      </c>
      <c r="BO159" s="119"/>
      <c r="BP159" s="360">
        <v>0</v>
      </c>
      <c r="BQ159" s="360">
        <v>0</v>
      </c>
      <c r="BR159" s="360">
        <v>0</v>
      </c>
      <c r="BS159" s="360">
        <v>0</v>
      </c>
      <c r="BT159" s="360">
        <f t="shared" si="314"/>
        <v>0</v>
      </c>
      <c r="BU159" s="360">
        <v>0</v>
      </c>
      <c r="BV159" s="202">
        <f t="shared" si="325"/>
        <v>0</v>
      </c>
      <c r="BW159" s="117"/>
      <c r="BX159" s="360">
        <v>0</v>
      </c>
      <c r="BY159" s="360">
        <v>0</v>
      </c>
      <c r="BZ159" s="360">
        <v>0</v>
      </c>
      <c r="CA159" s="360">
        <v>0</v>
      </c>
      <c r="CB159" s="360">
        <f t="shared" si="315"/>
        <v>0</v>
      </c>
      <c r="CC159" s="360">
        <v>0</v>
      </c>
      <c r="CD159" s="202">
        <f t="shared" si="326"/>
        <v>0</v>
      </c>
      <c r="CE159" s="117"/>
      <c r="CF159" s="360">
        <v>0</v>
      </c>
      <c r="CG159" s="360">
        <v>0</v>
      </c>
      <c r="CH159" s="360">
        <v>0</v>
      </c>
      <c r="CI159" s="360">
        <v>0</v>
      </c>
      <c r="CJ159" s="360">
        <f t="shared" si="316"/>
        <v>0</v>
      </c>
      <c r="CK159" s="360">
        <v>0</v>
      </c>
      <c r="CL159" s="117"/>
      <c r="CM159" s="360">
        <v>0</v>
      </c>
      <c r="CN159" s="360">
        <v>0</v>
      </c>
      <c r="CO159" s="360">
        <v>0</v>
      </c>
      <c r="CP159" s="360">
        <v>0</v>
      </c>
      <c r="CQ159" s="360">
        <f t="shared" si="317"/>
        <v>0</v>
      </c>
      <c r="CR159" s="360">
        <v>0</v>
      </c>
      <c r="CS159" s="197"/>
      <c r="CT159" s="272">
        <f t="shared" ref="CT159:CT190" si="327">E159+L159+T159+AB159+AJ159+AR159+AZ159+BH159+BP159+BX159+CF159+CM159</f>
        <v>0</v>
      </c>
      <c r="CU159" s="272">
        <f t="shared" ref="CU159:CU190" si="328">F159+M159+U159+AC159+AK159+AS159+BA159+BI159+BQ159+BY159+CG159+CN159</f>
        <v>0</v>
      </c>
      <c r="CV159" s="272">
        <f t="shared" ref="CV159:CV190" si="329">G159+N159+V159+AD159+AL159+AT159+BB159+BJ159+BR159+BZ159+CH159+CO159</f>
        <v>0</v>
      </c>
      <c r="CW159" s="272">
        <f t="shared" ref="CW159:CW190" si="330">H159+O159+W159+AE159+AM159+AU159+BC159+BK159+BS159+CA159+CI159+CP159</f>
        <v>0</v>
      </c>
      <c r="CX159" s="272">
        <f t="shared" si="285"/>
        <v>0</v>
      </c>
      <c r="CY159" s="272">
        <f t="shared" si="286"/>
        <v>0</v>
      </c>
    </row>
    <row r="160" spans="1:103" ht="15" customHeight="1" x14ac:dyDescent="0.25">
      <c r="A160" s="358">
        <v>2107010500</v>
      </c>
      <c r="B160" s="89"/>
      <c r="C160" s="88"/>
      <c r="D160" s="387" t="s">
        <v>249</v>
      </c>
      <c r="E160" s="360">
        <v>0</v>
      </c>
      <c r="F160" s="360">
        <v>0</v>
      </c>
      <c r="G160" s="360">
        <v>0</v>
      </c>
      <c r="H160" s="360">
        <v>0</v>
      </c>
      <c r="I160" s="360">
        <f t="shared" si="298"/>
        <v>0</v>
      </c>
      <c r="J160" s="360">
        <f t="shared" si="299"/>
        <v>0</v>
      </c>
      <c r="K160" s="352"/>
      <c r="L160" s="360">
        <v>0</v>
      </c>
      <c r="M160" s="360">
        <v>0</v>
      </c>
      <c r="N160" s="360">
        <v>0</v>
      </c>
      <c r="O160" s="360">
        <v>0</v>
      </c>
      <c r="P160" s="360">
        <f t="shared" si="300"/>
        <v>0</v>
      </c>
      <c r="Q160" s="360">
        <f t="shared" si="301"/>
        <v>0</v>
      </c>
      <c r="R160" s="202">
        <f t="shared" si="318"/>
        <v>0</v>
      </c>
      <c r="S160" s="119"/>
      <c r="T160" s="360">
        <v>0</v>
      </c>
      <c r="U160" s="360">
        <v>0</v>
      </c>
      <c r="V160" s="360">
        <v>0</v>
      </c>
      <c r="W160" s="360">
        <v>0</v>
      </c>
      <c r="X160" s="360">
        <f t="shared" si="302"/>
        <v>0</v>
      </c>
      <c r="Y160" s="361">
        <f t="shared" si="303"/>
        <v>0</v>
      </c>
      <c r="Z160" s="116">
        <f t="shared" si="319"/>
        <v>0</v>
      </c>
      <c r="AA160" s="119"/>
      <c r="AB160" s="360">
        <v>0</v>
      </c>
      <c r="AC160" s="360">
        <v>0</v>
      </c>
      <c r="AD160" s="360">
        <v>0</v>
      </c>
      <c r="AE160" s="360">
        <v>0</v>
      </c>
      <c r="AF160" s="360">
        <f t="shared" si="304"/>
        <v>0</v>
      </c>
      <c r="AG160" s="360">
        <f t="shared" si="305"/>
        <v>0</v>
      </c>
      <c r="AH160" s="202">
        <f t="shared" si="320"/>
        <v>0</v>
      </c>
      <c r="AI160" s="119"/>
      <c r="AJ160" s="360">
        <v>0</v>
      </c>
      <c r="AK160" s="360">
        <v>0</v>
      </c>
      <c r="AL160" s="360">
        <v>0</v>
      </c>
      <c r="AM160" s="360">
        <v>0</v>
      </c>
      <c r="AN160" s="360">
        <f t="shared" si="306"/>
        <v>0</v>
      </c>
      <c r="AO160" s="360">
        <f t="shared" si="307"/>
        <v>0</v>
      </c>
      <c r="AP160" s="349">
        <f t="shared" si="321"/>
        <v>0</v>
      </c>
      <c r="AQ160" s="119"/>
      <c r="AR160" s="360">
        <v>0</v>
      </c>
      <c r="AS160" s="360">
        <v>0</v>
      </c>
      <c r="AT160" s="360">
        <v>0</v>
      </c>
      <c r="AU160" s="360">
        <v>0</v>
      </c>
      <c r="AV160" s="360">
        <f t="shared" si="308"/>
        <v>0</v>
      </c>
      <c r="AW160" s="360">
        <f t="shared" si="309"/>
        <v>0</v>
      </c>
      <c r="AX160" s="349">
        <f t="shared" si="322"/>
        <v>0</v>
      </c>
      <c r="AY160" s="119"/>
      <c r="AZ160" s="360">
        <v>0</v>
      </c>
      <c r="BA160" s="360">
        <v>0</v>
      </c>
      <c r="BB160" s="360">
        <v>0</v>
      </c>
      <c r="BC160" s="360">
        <v>0</v>
      </c>
      <c r="BD160" s="360">
        <f t="shared" si="310"/>
        <v>0</v>
      </c>
      <c r="BE160" s="360">
        <f t="shared" si="311"/>
        <v>0</v>
      </c>
      <c r="BF160" s="202">
        <f t="shared" si="323"/>
        <v>0</v>
      </c>
      <c r="BG160" s="119"/>
      <c r="BH160" s="360">
        <v>0</v>
      </c>
      <c r="BI160" s="360">
        <v>0</v>
      </c>
      <c r="BJ160" s="360">
        <v>0</v>
      </c>
      <c r="BK160" s="360">
        <v>0</v>
      </c>
      <c r="BL160" s="360">
        <f t="shared" si="312"/>
        <v>0</v>
      </c>
      <c r="BM160" s="360">
        <f t="shared" si="313"/>
        <v>0</v>
      </c>
      <c r="BN160" s="349">
        <f t="shared" si="324"/>
        <v>0</v>
      </c>
      <c r="BO160" s="119"/>
      <c r="BP160" s="360">
        <v>0</v>
      </c>
      <c r="BQ160" s="360">
        <v>0</v>
      </c>
      <c r="BR160" s="360">
        <v>0</v>
      </c>
      <c r="BS160" s="360">
        <v>0</v>
      </c>
      <c r="BT160" s="360">
        <f t="shared" si="314"/>
        <v>0</v>
      </c>
      <c r="BU160" s="360">
        <v>0</v>
      </c>
      <c r="BV160" s="202">
        <f t="shared" si="325"/>
        <v>0</v>
      </c>
      <c r="BW160" s="117"/>
      <c r="BX160" s="360">
        <v>0</v>
      </c>
      <c r="BY160" s="360">
        <v>0</v>
      </c>
      <c r="BZ160" s="360">
        <v>0</v>
      </c>
      <c r="CA160" s="360">
        <v>0</v>
      </c>
      <c r="CB160" s="360">
        <f t="shared" si="315"/>
        <v>0</v>
      </c>
      <c r="CC160" s="360">
        <v>0</v>
      </c>
      <c r="CD160" s="202">
        <f t="shared" si="326"/>
        <v>0</v>
      </c>
      <c r="CE160" s="117"/>
      <c r="CF160" s="360">
        <v>0</v>
      </c>
      <c r="CG160" s="360">
        <v>0</v>
      </c>
      <c r="CH160" s="360">
        <v>0</v>
      </c>
      <c r="CI160" s="360">
        <v>0</v>
      </c>
      <c r="CJ160" s="360">
        <f t="shared" si="316"/>
        <v>0</v>
      </c>
      <c r="CK160" s="360">
        <v>0</v>
      </c>
      <c r="CL160" s="117"/>
      <c r="CM160" s="360">
        <v>0</v>
      </c>
      <c r="CN160" s="360">
        <v>0</v>
      </c>
      <c r="CO160" s="360">
        <v>0</v>
      </c>
      <c r="CP160" s="360">
        <v>0</v>
      </c>
      <c r="CQ160" s="360">
        <f t="shared" si="317"/>
        <v>0</v>
      </c>
      <c r="CR160" s="360">
        <v>0</v>
      </c>
      <c r="CS160" s="197"/>
      <c r="CT160" s="272">
        <f t="shared" si="327"/>
        <v>0</v>
      </c>
      <c r="CU160" s="272">
        <f t="shared" si="328"/>
        <v>0</v>
      </c>
      <c r="CV160" s="272">
        <f t="shared" si="329"/>
        <v>0</v>
      </c>
      <c r="CW160" s="272">
        <f t="shared" si="330"/>
        <v>0</v>
      </c>
      <c r="CX160" s="272">
        <f t="shared" si="285"/>
        <v>0</v>
      </c>
      <c r="CY160" s="272">
        <f t="shared" si="286"/>
        <v>0</v>
      </c>
    </row>
    <row r="161" spans="1:103" ht="15" customHeight="1" x14ac:dyDescent="0.25">
      <c r="A161" s="358">
        <v>2107010600</v>
      </c>
      <c r="B161" s="89"/>
      <c r="C161" s="88"/>
      <c r="D161" s="362" t="s">
        <v>17</v>
      </c>
      <c r="E161" s="360">
        <v>0</v>
      </c>
      <c r="F161" s="360">
        <v>0</v>
      </c>
      <c r="G161" s="360">
        <v>0</v>
      </c>
      <c r="H161" s="360">
        <v>0</v>
      </c>
      <c r="I161" s="360">
        <f t="shared" si="298"/>
        <v>0</v>
      </c>
      <c r="J161" s="360">
        <f t="shared" si="299"/>
        <v>0</v>
      </c>
      <c r="K161" s="352"/>
      <c r="L161" s="360">
        <v>0</v>
      </c>
      <c r="M161" s="360">
        <v>0</v>
      </c>
      <c r="N161" s="360">
        <v>0</v>
      </c>
      <c r="O161" s="360">
        <v>0</v>
      </c>
      <c r="P161" s="360">
        <f t="shared" si="300"/>
        <v>0</v>
      </c>
      <c r="Q161" s="360">
        <f t="shared" si="301"/>
        <v>0</v>
      </c>
      <c r="R161" s="202">
        <f t="shared" si="318"/>
        <v>0</v>
      </c>
      <c r="S161" s="119"/>
      <c r="T161" s="360">
        <v>0</v>
      </c>
      <c r="U161" s="360">
        <v>0</v>
      </c>
      <c r="V161" s="360">
        <v>0</v>
      </c>
      <c r="W161" s="360">
        <v>0</v>
      </c>
      <c r="X161" s="360">
        <f t="shared" si="302"/>
        <v>0</v>
      </c>
      <c r="Y161" s="361">
        <f t="shared" si="303"/>
        <v>0</v>
      </c>
      <c r="Z161" s="116">
        <f t="shared" si="319"/>
        <v>0</v>
      </c>
      <c r="AA161" s="119"/>
      <c r="AB161" s="360">
        <v>0</v>
      </c>
      <c r="AC161" s="360">
        <v>0</v>
      </c>
      <c r="AD161" s="360">
        <v>0</v>
      </c>
      <c r="AE161" s="360">
        <v>0</v>
      </c>
      <c r="AF161" s="360">
        <f t="shared" si="304"/>
        <v>0</v>
      </c>
      <c r="AG161" s="360">
        <f t="shared" si="305"/>
        <v>0</v>
      </c>
      <c r="AH161" s="202">
        <f t="shared" si="320"/>
        <v>0</v>
      </c>
      <c r="AI161" s="119"/>
      <c r="AJ161" s="360">
        <v>0</v>
      </c>
      <c r="AK161" s="360">
        <v>0</v>
      </c>
      <c r="AL161" s="360">
        <v>0</v>
      </c>
      <c r="AM161" s="360">
        <v>0</v>
      </c>
      <c r="AN161" s="360">
        <f t="shared" si="306"/>
        <v>0</v>
      </c>
      <c r="AO161" s="360">
        <f t="shared" si="307"/>
        <v>0</v>
      </c>
      <c r="AP161" s="349">
        <f t="shared" si="321"/>
        <v>0</v>
      </c>
      <c r="AQ161" s="119"/>
      <c r="AR161" s="360">
        <v>0</v>
      </c>
      <c r="AS161" s="360">
        <v>0</v>
      </c>
      <c r="AT161" s="360">
        <v>0</v>
      </c>
      <c r="AU161" s="360">
        <v>0</v>
      </c>
      <c r="AV161" s="360">
        <f t="shared" si="308"/>
        <v>0</v>
      </c>
      <c r="AW161" s="360">
        <f t="shared" si="309"/>
        <v>0</v>
      </c>
      <c r="AX161" s="349">
        <f t="shared" si="322"/>
        <v>0</v>
      </c>
      <c r="AY161" s="119"/>
      <c r="AZ161" s="360">
        <v>0</v>
      </c>
      <c r="BA161" s="360">
        <v>0</v>
      </c>
      <c r="BB161" s="360">
        <v>0</v>
      </c>
      <c r="BC161" s="360">
        <v>0</v>
      </c>
      <c r="BD161" s="360">
        <f t="shared" si="310"/>
        <v>0</v>
      </c>
      <c r="BE161" s="360">
        <f t="shared" si="311"/>
        <v>0</v>
      </c>
      <c r="BF161" s="202">
        <f t="shared" si="323"/>
        <v>0</v>
      </c>
      <c r="BG161" s="119"/>
      <c r="BH161" s="360">
        <v>0</v>
      </c>
      <c r="BI161" s="360">
        <v>0</v>
      </c>
      <c r="BJ161" s="360">
        <v>0</v>
      </c>
      <c r="BK161" s="360">
        <v>0</v>
      </c>
      <c r="BL161" s="360">
        <f t="shared" si="312"/>
        <v>0</v>
      </c>
      <c r="BM161" s="360">
        <f t="shared" si="313"/>
        <v>0</v>
      </c>
      <c r="BN161" s="349">
        <f t="shared" si="324"/>
        <v>0</v>
      </c>
      <c r="BO161" s="119"/>
      <c r="BP161" s="360">
        <v>0</v>
      </c>
      <c r="BQ161" s="360">
        <v>0</v>
      </c>
      <c r="BR161" s="360">
        <v>0</v>
      </c>
      <c r="BS161" s="360">
        <v>0</v>
      </c>
      <c r="BT161" s="360">
        <f t="shared" si="314"/>
        <v>0</v>
      </c>
      <c r="BU161" s="360">
        <v>0</v>
      </c>
      <c r="BV161" s="202">
        <f t="shared" si="325"/>
        <v>0</v>
      </c>
      <c r="BW161" s="117"/>
      <c r="BX161" s="360">
        <v>0</v>
      </c>
      <c r="BY161" s="360">
        <v>0</v>
      </c>
      <c r="BZ161" s="360">
        <v>0</v>
      </c>
      <c r="CA161" s="360">
        <v>0</v>
      </c>
      <c r="CB161" s="360">
        <f t="shared" si="315"/>
        <v>0</v>
      </c>
      <c r="CC161" s="360">
        <v>0</v>
      </c>
      <c r="CD161" s="202">
        <f t="shared" si="326"/>
        <v>0</v>
      </c>
      <c r="CE161" s="117"/>
      <c r="CF161" s="360">
        <v>0</v>
      </c>
      <c r="CG161" s="360">
        <v>0</v>
      </c>
      <c r="CH161" s="360">
        <v>0</v>
      </c>
      <c r="CI161" s="360">
        <v>0</v>
      </c>
      <c r="CJ161" s="360">
        <f t="shared" si="316"/>
        <v>0</v>
      </c>
      <c r="CK161" s="360">
        <v>0</v>
      </c>
      <c r="CL161" s="117"/>
      <c r="CM161" s="360">
        <v>0</v>
      </c>
      <c r="CN161" s="360">
        <v>0</v>
      </c>
      <c r="CO161" s="360">
        <v>0</v>
      </c>
      <c r="CP161" s="360">
        <v>0</v>
      </c>
      <c r="CQ161" s="360">
        <f t="shared" si="317"/>
        <v>0</v>
      </c>
      <c r="CR161" s="360">
        <v>0</v>
      </c>
      <c r="CS161" s="197"/>
      <c r="CT161" s="272">
        <f t="shared" si="327"/>
        <v>0</v>
      </c>
      <c r="CU161" s="272">
        <f t="shared" si="328"/>
        <v>0</v>
      </c>
      <c r="CV161" s="272">
        <f t="shared" si="329"/>
        <v>0</v>
      </c>
      <c r="CW161" s="272">
        <f t="shared" si="330"/>
        <v>0</v>
      </c>
      <c r="CX161" s="272">
        <f t="shared" si="285"/>
        <v>0</v>
      </c>
      <c r="CY161" s="272">
        <f t="shared" si="286"/>
        <v>0</v>
      </c>
    </row>
    <row r="162" spans="1:103" ht="15" customHeight="1" x14ac:dyDescent="0.25">
      <c r="A162" s="358">
        <v>2107010700</v>
      </c>
      <c r="B162" s="98"/>
      <c r="C162" s="97"/>
      <c r="D162" s="362" t="s">
        <v>248</v>
      </c>
      <c r="E162" s="360">
        <v>0</v>
      </c>
      <c r="F162" s="360">
        <v>0</v>
      </c>
      <c r="G162" s="360">
        <v>0</v>
      </c>
      <c r="H162" s="360">
        <v>0</v>
      </c>
      <c r="I162" s="360">
        <f t="shared" si="298"/>
        <v>0</v>
      </c>
      <c r="J162" s="360">
        <f t="shared" si="299"/>
        <v>0</v>
      </c>
      <c r="K162" s="352"/>
      <c r="L162" s="360">
        <v>0</v>
      </c>
      <c r="M162" s="360">
        <v>0</v>
      </c>
      <c r="N162" s="360">
        <v>0</v>
      </c>
      <c r="O162" s="360">
        <v>0</v>
      </c>
      <c r="P162" s="360">
        <f t="shared" si="300"/>
        <v>0</v>
      </c>
      <c r="Q162" s="360">
        <f t="shared" si="301"/>
        <v>0</v>
      </c>
      <c r="R162" s="202">
        <f t="shared" si="318"/>
        <v>0</v>
      </c>
      <c r="S162" s="119"/>
      <c r="T162" s="360">
        <v>0</v>
      </c>
      <c r="U162" s="360">
        <v>0</v>
      </c>
      <c r="V162" s="360">
        <v>0</v>
      </c>
      <c r="W162" s="360">
        <v>0</v>
      </c>
      <c r="X162" s="360">
        <f t="shared" si="302"/>
        <v>0</v>
      </c>
      <c r="Y162" s="361">
        <f t="shared" si="303"/>
        <v>0</v>
      </c>
      <c r="Z162" s="116">
        <f t="shared" si="319"/>
        <v>0</v>
      </c>
      <c r="AA162" s="119"/>
      <c r="AB162" s="360">
        <v>0</v>
      </c>
      <c r="AC162" s="360">
        <v>0</v>
      </c>
      <c r="AD162" s="360">
        <v>0</v>
      </c>
      <c r="AE162" s="360">
        <v>0</v>
      </c>
      <c r="AF162" s="360">
        <f t="shared" si="304"/>
        <v>0</v>
      </c>
      <c r="AG162" s="360">
        <f t="shared" si="305"/>
        <v>0</v>
      </c>
      <c r="AH162" s="202">
        <f t="shared" si="320"/>
        <v>0</v>
      </c>
      <c r="AI162" s="119"/>
      <c r="AJ162" s="360">
        <v>0</v>
      </c>
      <c r="AK162" s="360">
        <v>0</v>
      </c>
      <c r="AL162" s="360">
        <v>0</v>
      </c>
      <c r="AM162" s="360">
        <v>0</v>
      </c>
      <c r="AN162" s="360">
        <f t="shared" si="306"/>
        <v>0</v>
      </c>
      <c r="AO162" s="360">
        <f t="shared" si="307"/>
        <v>0</v>
      </c>
      <c r="AP162" s="349">
        <f t="shared" si="321"/>
        <v>0</v>
      </c>
      <c r="AQ162" s="119"/>
      <c r="AR162" s="360">
        <v>0</v>
      </c>
      <c r="AS162" s="360">
        <v>0</v>
      </c>
      <c r="AT162" s="360">
        <v>0</v>
      </c>
      <c r="AU162" s="360">
        <v>0</v>
      </c>
      <c r="AV162" s="360">
        <f t="shared" si="308"/>
        <v>0</v>
      </c>
      <c r="AW162" s="360">
        <f t="shared" si="309"/>
        <v>0</v>
      </c>
      <c r="AX162" s="349">
        <f t="shared" si="322"/>
        <v>0</v>
      </c>
      <c r="AY162" s="119"/>
      <c r="AZ162" s="360">
        <v>0</v>
      </c>
      <c r="BA162" s="360">
        <v>0</v>
      </c>
      <c r="BB162" s="360">
        <v>0</v>
      </c>
      <c r="BC162" s="360">
        <v>0</v>
      </c>
      <c r="BD162" s="360">
        <f t="shared" si="310"/>
        <v>0</v>
      </c>
      <c r="BE162" s="360">
        <f t="shared" si="311"/>
        <v>0</v>
      </c>
      <c r="BF162" s="202">
        <f t="shared" si="323"/>
        <v>0</v>
      </c>
      <c r="BG162" s="119"/>
      <c r="BH162" s="360">
        <v>0</v>
      </c>
      <c r="BI162" s="360">
        <v>0</v>
      </c>
      <c r="BJ162" s="360">
        <v>0</v>
      </c>
      <c r="BK162" s="360">
        <v>0</v>
      </c>
      <c r="BL162" s="360">
        <f t="shared" si="312"/>
        <v>0</v>
      </c>
      <c r="BM162" s="360">
        <f t="shared" si="313"/>
        <v>0</v>
      </c>
      <c r="BN162" s="349">
        <f t="shared" si="324"/>
        <v>0</v>
      </c>
      <c r="BO162" s="119"/>
      <c r="BP162" s="360">
        <v>0</v>
      </c>
      <c r="BQ162" s="360">
        <v>0</v>
      </c>
      <c r="BR162" s="360">
        <v>0</v>
      </c>
      <c r="BS162" s="360">
        <v>0</v>
      </c>
      <c r="BT162" s="360">
        <f t="shared" si="314"/>
        <v>0</v>
      </c>
      <c r="BU162" s="360">
        <v>0</v>
      </c>
      <c r="BV162" s="202">
        <f t="shared" si="325"/>
        <v>0</v>
      </c>
      <c r="BW162" s="117"/>
      <c r="BX162" s="360">
        <v>0</v>
      </c>
      <c r="BY162" s="360">
        <v>0</v>
      </c>
      <c r="BZ162" s="360">
        <v>0</v>
      </c>
      <c r="CA162" s="360">
        <v>0</v>
      </c>
      <c r="CB162" s="360">
        <f t="shared" si="315"/>
        <v>0</v>
      </c>
      <c r="CC162" s="360">
        <v>0</v>
      </c>
      <c r="CD162" s="202">
        <f t="shared" si="326"/>
        <v>0</v>
      </c>
      <c r="CE162" s="117"/>
      <c r="CF162" s="360">
        <v>0</v>
      </c>
      <c r="CG162" s="360">
        <v>0</v>
      </c>
      <c r="CH162" s="360">
        <v>0</v>
      </c>
      <c r="CI162" s="360">
        <v>0</v>
      </c>
      <c r="CJ162" s="360">
        <f t="shared" si="316"/>
        <v>0</v>
      </c>
      <c r="CK162" s="360">
        <v>0</v>
      </c>
      <c r="CL162" s="117"/>
      <c r="CM162" s="360">
        <v>0</v>
      </c>
      <c r="CN162" s="360">
        <v>0</v>
      </c>
      <c r="CO162" s="360">
        <v>0</v>
      </c>
      <c r="CP162" s="360">
        <v>0</v>
      </c>
      <c r="CQ162" s="360">
        <f t="shared" si="317"/>
        <v>0</v>
      </c>
      <c r="CR162" s="360">
        <v>0</v>
      </c>
      <c r="CS162" s="197"/>
      <c r="CT162" s="272">
        <f t="shared" si="327"/>
        <v>0</v>
      </c>
      <c r="CU162" s="272">
        <f t="shared" si="328"/>
        <v>0</v>
      </c>
      <c r="CV162" s="272">
        <f t="shared" si="329"/>
        <v>0</v>
      </c>
      <c r="CW162" s="272">
        <f t="shared" si="330"/>
        <v>0</v>
      </c>
      <c r="CX162" s="272">
        <f t="shared" si="285"/>
        <v>0</v>
      </c>
      <c r="CY162" s="272">
        <f t="shared" si="286"/>
        <v>0</v>
      </c>
    </row>
    <row r="163" spans="1:103" ht="15" customHeight="1" x14ac:dyDescent="0.25">
      <c r="A163" s="358">
        <v>2107011000</v>
      </c>
      <c r="B163" s="98"/>
      <c r="C163" s="97"/>
      <c r="D163" s="362" t="s">
        <v>247</v>
      </c>
      <c r="E163" s="360">
        <v>0</v>
      </c>
      <c r="F163" s="360">
        <v>0</v>
      </c>
      <c r="G163" s="360">
        <v>0</v>
      </c>
      <c r="H163" s="360">
        <v>0</v>
      </c>
      <c r="I163" s="360">
        <f t="shared" si="298"/>
        <v>0</v>
      </c>
      <c r="J163" s="360">
        <f t="shared" si="299"/>
        <v>0</v>
      </c>
      <c r="K163" s="352"/>
      <c r="L163" s="360">
        <v>0</v>
      </c>
      <c r="M163" s="360">
        <v>0</v>
      </c>
      <c r="N163" s="360">
        <v>0</v>
      </c>
      <c r="O163" s="360">
        <v>0</v>
      </c>
      <c r="P163" s="360">
        <f t="shared" si="300"/>
        <v>0</v>
      </c>
      <c r="Q163" s="360">
        <f t="shared" si="301"/>
        <v>0</v>
      </c>
      <c r="R163" s="202">
        <f t="shared" si="318"/>
        <v>0</v>
      </c>
      <c r="S163" s="119"/>
      <c r="T163" s="360">
        <v>0</v>
      </c>
      <c r="U163" s="360">
        <v>0</v>
      </c>
      <c r="V163" s="360">
        <v>0</v>
      </c>
      <c r="W163" s="360">
        <v>0</v>
      </c>
      <c r="X163" s="360">
        <f t="shared" si="302"/>
        <v>0</v>
      </c>
      <c r="Y163" s="361">
        <f t="shared" si="303"/>
        <v>0</v>
      </c>
      <c r="Z163" s="116">
        <f t="shared" si="319"/>
        <v>0</v>
      </c>
      <c r="AA163" s="119"/>
      <c r="AB163" s="360">
        <v>0</v>
      </c>
      <c r="AC163" s="360">
        <v>0</v>
      </c>
      <c r="AD163" s="360">
        <v>0</v>
      </c>
      <c r="AE163" s="360">
        <v>0</v>
      </c>
      <c r="AF163" s="360">
        <f t="shared" si="304"/>
        <v>0</v>
      </c>
      <c r="AG163" s="360">
        <f t="shared" si="305"/>
        <v>0</v>
      </c>
      <c r="AH163" s="202">
        <f t="shared" si="320"/>
        <v>0</v>
      </c>
      <c r="AI163" s="119"/>
      <c r="AJ163" s="360">
        <v>0</v>
      </c>
      <c r="AK163" s="360">
        <v>0</v>
      </c>
      <c r="AL163" s="360">
        <v>0</v>
      </c>
      <c r="AM163" s="360">
        <v>0</v>
      </c>
      <c r="AN163" s="360">
        <f t="shared" si="306"/>
        <v>0</v>
      </c>
      <c r="AO163" s="360">
        <f t="shared" si="307"/>
        <v>0</v>
      </c>
      <c r="AP163" s="349">
        <f t="shared" si="321"/>
        <v>0</v>
      </c>
      <c r="AQ163" s="119"/>
      <c r="AR163" s="360">
        <v>0</v>
      </c>
      <c r="AS163" s="360">
        <v>0</v>
      </c>
      <c r="AT163" s="360">
        <v>0</v>
      </c>
      <c r="AU163" s="360">
        <v>0</v>
      </c>
      <c r="AV163" s="360">
        <f t="shared" si="308"/>
        <v>0</v>
      </c>
      <c r="AW163" s="360">
        <f t="shared" si="309"/>
        <v>0</v>
      </c>
      <c r="AX163" s="349">
        <f t="shared" si="322"/>
        <v>0</v>
      </c>
      <c r="AY163" s="119"/>
      <c r="AZ163" s="360">
        <v>0</v>
      </c>
      <c r="BA163" s="360">
        <v>0</v>
      </c>
      <c r="BB163" s="360">
        <v>0</v>
      </c>
      <c r="BC163" s="360">
        <v>0</v>
      </c>
      <c r="BD163" s="360">
        <f t="shared" si="310"/>
        <v>0</v>
      </c>
      <c r="BE163" s="360">
        <f t="shared" si="311"/>
        <v>0</v>
      </c>
      <c r="BF163" s="202">
        <f t="shared" si="323"/>
        <v>0</v>
      </c>
      <c r="BG163" s="119"/>
      <c r="BH163" s="360">
        <v>1700000</v>
      </c>
      <c r="BI163" s="360">
        <v>0</v>
      </c>
      <c r="BJ163" s="360">
        <v>0</v>
      </c>
      <c r="BK163" s="360">
        <v>0</v>
      </c>
      <c r="BL163" s="360">
        <f t="shared" si="312"/>
        <v>1700000</v>
      </c>
      <c r="BM163" s="360">
        <f t="shared" si="313"/>
        <v>0</v>
      </c>
      <c r="BN163" s="349">
        <f t="shared" si="324"/>
        <v>0</v>
      </c>
      <c r="BO163" s="119"/>
      <c r="BP163" s="360">
        <v>1700000</v>
      </c>
      <c r="BQ163" s="360">
        <v>0</v>
      </c>
      <c r="BR163" s="360">
        <v>0</v>
      </c>
      <c r="BS163" s="360">
        <v>0</v>
      </c>
      <c r="BT163" s="360">
        <f t="shared" si="314"/>
        <v>1700000</v>
      </c>
      <c r="BU163" s="360">
        <v>0</v>
      </c>
      <c r="BV163" s="202">
        <f t="shared" si="325"/>
        <v>0</v>
      </c>
      <c r="BW163" s="117"/>
      <c r="BX163" s="360">
        <v>1700000</v>
      </c>
      <c r="BY163" s="360">
        <v>0</v>
      </c>
      <c r="BZ163" s="360">
        <v>0</v>
      </c>
      <c r="CA163" s="360">
        <v>0</v>
      </c>
      <c r="CB163" s="360">
        <f t="shared" si="315"/>
        <v>1700000</v>
      </c>
      <c r="CC163" s="360">
        <v>0</v>
      </c>
      <c r="CD163" s="202">
        <f t="shared" si="326"/>
        <v>0</v>
      </c>
      <c r="CE163" s="117"/>
      <c r="CF163" s="360">
        <v>1700000</v>
      </c>
      <c r="CG163" s="360">
        <v>0</v>
      </c>
      <c r="CH163" s="360">
        <v>0</v>
      </c>
      <c r="CI163" s="360">
        <v>0</v>
      </c>
      <c r="CJ163" s="360">
        <f t="shared" si="316"/>
        <v>1700000</v>
      </c>
      <c r="CK163" s="360">
        <v>0</v>
      </c>
      <c r="CL163" s="117"/>
      <c r="CM163" s="360">
        <v>1700000</v>
      </c>
      <c r="CN163" s="360">
        <v>0</v>
      </c>
      <c r="CO163" s="360">
        <v>0</v>
      </c>
      <c r="CP163" s="360">
        <v>0</v>
      </c>
      <c r="CQ163" s="360">
        <f t="shared" si="317"/>
        <v>1700000</v>
      </c>
      <c r="CR163" s="360">
        <v>0</v>
      </c>
      <c r="CS163" s="197"/>
      <c r="CT163" s="272">
        <f t="shared" si="327"/>
        <v>8500000</v>
      </c>
      <c r="CU163" s="272">
        <f t="shared" si="328"/>
        <v>0</v>
      </c>
      <c r="CV163" s="272">
        <f t="shared" si="329"/>
        <v>0</v>
      </c>
      <c r="CW163" s="272">
        <f t="shared" si="330"/>
        <v>0</v>
      </c>
      <c r="CX163" s="272">
        <f t="shared" si="285"/>
        <v>8500000</v>
      </c>
      <c r="CY163" s="272">
        <f t="shared" si="286"/>
        <v>0</v>
      </c>
    </row>
    <row r="164" spans="1:103" ht="15" customHeight="1" x14ac:dyDescent="0.25">
      <c r="A164" s="358">
        <v>2107019000</v>
      </c>
      <c r="B164" s="98"/>
      <c r="C164" s="97"/>
      <c r="D164" s="362" t="s">
        <v>246</v>
      </c>
      <c r="E164" s="360">
        <f>[1]Plan1!$G$24</f>
        <v>1139228.0833333333</v>
      </c>
      <c r="F164" s="360">
        <v>293126</v>
      </c>
      <c r="G164" s="360">
        <f>[1]Plan1!$G$25</f>
        <v>2336759.3333333335</v>
      </c>
      <c r="H164" s="360">
        <v>0</v>
      </c>
      <c r="I164" s="360">
        <f t="shared" si="298"/>
        <v>3475987.416666667</v>
      </c>
      <c r="J164" s="360">
        <f t="shared" si="299"/>
        <v>293126</v>
      </c>
      <c r="K164" s="352"/>
      <c r="L164" s="360">
        <f>[1]Plan1!$G$24</f>
        <v>1139228.0833333333</v>
      </c>
      <c r="M164" s="360">
        <f>300547-293126</f>
        <v>7421</v>
      </c>
      <c r="N164" s="360">
        <f>[1]Plan1!$G$25</f>
        <v>2336759.3333333335</v>
      </c>
      <c r="O164" s="360">
        <v>0</v>
      </c>
      <c r="P164" s="360">
        <f t="shared" si="300"/>
        <v>3475987.416666667</v>
      </c>
      <c r="Q164" s="360">
        <f t="shared" si="301"/>
        <v>7421</v>
      </c>
      <c r="R164" s="202">
        <f t="shared" si="318"/>
        <v>300547</v>
      </c>
      <c r="S164" s="119"/>
      <c r="T164" s="360">
        <f>[1]Plan1!$G$24</f>
        <v>1139228.0833333333</v>
      </c>
      <c r="U164" s="360">
        <f>330695-300547</f>
        <v>30148</v>
      </c>
      <c r="V164" s="360">
        <f>[1]Plan1!$G$25</f>
        <v>2336759.3333333335</v>
      </c>
      <c r="W164" s="360">
        <v>0</v>
      </c>
      <c r="X164" s="360">
        <f t="shared" si="302"/>
        <v>3475987.416666667</v>
      </c>
      <c r="Y164" s="361">
        <f t="shared" si="303"/>
        <v>30148</v>
      </c>
      <c r="Z164" s="116">
        <f t="shared" si="319"/>
        <v>330695</v>
      </c>
      <c r="AA164" s="119"/>
      <c r="AB164" s="360">
        <f>[1]Plan1!$G$24</f>
        <v>1139228.0833333333</v>
      </c>
      <c r="AC164" s="360">
        <f>358529-U164-M164-F164</f>
        <v>27834</v>
      </c>
      <c r="AD164" s="360">
        <f>[1]Plan1!$G$25</f>
        <v>2336759.3333333335</v>
      </c>
      <c r="AE164" s="360">
        <v>0</v>
      </c>
      <c r="AF164" s="360">
        <f t="shared" si="304"/>
        <v>3475987.416666667</v>
      </c>
      <c r="AG164" s="360">
        <f t="shared" si="305"/>
        <v>27834</v>
      </c>
      <c r="AH164" s="202">
        <f t="shared" si="320"/>
        <v>358529</v>
      </c>
      <c r="AI164" s="119"/>
      <c r="AJ164" s="360">
        <f>[1]Plan1!$G$24</f>
        <v>1139228.0833333333</v>
      </c>
      <c r="AK164" s="360">
        <f>495603-AC164-U164-M164-F164</f>
        <v>137074</v>
      </c>
      <c r="AL164" s="360">
        <f>[1]Plan1!$G$25</f>
        <v>2336759.3333333335</v>
      </c>
      <c r="AM164" s="360">
        <v>0</v>
      </c>
      <c r="AN164" s="360">
        <f t="shared" si="306"/>
        <v>3475987.416666667</v>
      </c>
      <c r="AO164" s="360">
        <f t="shared" si="307"/>
        <v>137074</v>
      </c>
      <c r="AP164" s="349">
        <f t="shared" si="321"/>
        <v>495603</v>
      </c>
      <c r="AQ164" s="119"/>
      <c r="AR164" s="360">
        <f>[1]Plan1!$G$24</f>
        <v>1139228.0833333333</v>
      </c>
      <c r="AS164" s="360">
        <f>1395603-495603</f>
        <v>900000</v>
      </c>
      <c r="AT164" s="360">
        <f>[1]Plan1!$G$25</f>
        <v>2336759.3333333335</v>
      </c>
      <c r="AU164" s="360">
        <v>0</v>
      </c>
      <c r="AV164" s="360">
        <f t="shared" si="308"/>
        <v>3475987.416666667</v>
      </c>
      <c r="AW164" s="360">
        <f t="shared" si="309"/>
        <v>900000</v>
      </c>
      <c r="AX164" s="349">
        <f t="shared" si="322"/>
        <v>1395603</v>
      </c>
      <c r="AY164" s="119"/>
      <c r="AZ164" s="360">
        <f>[1]Plan1!$G$24</f>
        <v>1139228.0833333333</v>
      </c>
      <c r="BA164" s="360">
        <f>1413023-1395603</f>
        <v>17420</v>
      </c>
      <c r="BB164" s="360">
        <f>[1]Plan1!$G$25</f>
        <v>2336759.3333333335</v>
      </c>
      <c r="BC164" s="360">
        <v>0</v>
      </c>
      <c r="BD164" s="360">
        <f t="shared" si="310"/>
        <v>3475987.416666667</v>
      </c>
      <c r="BE164" s="360">
        <f t="shared" si="311"/>
        <v>17420</v>
      </c>
      <c r="BF164" s="202">
        <f t="shared" si="323"/>
        <v>1413023</v>
      </c>
      <c r="BG164" s="119"/>
      <c r="BH164" s="360">
        <f>[1]Plan1!$G$24</f>
        <v>1139228.0833333333</v>
      </c>
      <c r="BI164" s="360">
        <v>0</v>
      </c>
      <c r="BJ164" s="360">
        <f>[1]Plan1!$G$25</f>
        <v>2336759.3333333335</v>
      </c>
      <c r="BK164" s="360">
        <v>0</v>
      </c>
      <c r="BL164" s="360">
        <f t="shared" si="312"/>
        <v>3475987.416666667</v>
      </c>
      <c r="BM164" s="360">
        <f t="shared" si="313"/>
        <v>0</v>
      </c>
      <c r="BN164" s="349">
        <f t="shared" si="324"/>
        <v>1413023</v>
      </c>
      <c r="BO164" s="119"/>
      <c r="BP164" s="360">
        <f>[1]Plan1!$G$24</f>
        <v>1139228.0833333333</v>
      </c>
      <c r="BQ164" s="360">
        <v>0</v>
      </c>
      <c r="BR164" s="360">
        <f>[1]Plan1!$G$25</f>
        <v>2336759.3333333335</v>
      </c>
      <c r="BS164" s="360">
        <v>0</v>
      </c>
      <c r="BT164" s="360">
        <f t="shared" si="314"/>
        <v>3475987.416666667</v>
      </c>
      <c r="BU164" s="360">
        <v>0</v>
      </c>
      <c r="BV164" s="202">
        <f t="shared" si="325"/>
        <v>1413023</v>
      </c>
      <c r="BW164" s="117"/>
      <c r="BX164" s="360">
        <f>[1]Plan1!$G$24</f>
        <v>1139228.0833333333</v>
      </c>
      <c r="BY164" s="360">
        <v>0</v>
      </c>
      <c r="BZ164" s="360">
        <f>[1]Plan1!$G$25</f>
        <v>2336759.3333333335</v>
      </c>
      <c r="CA164" s="360">
        <v>0</v>
      </c>
      <c r="CB164" s="360">
        <f t="shared" si="315"/>
        <v>3475987.416666667</v>
      </c>
      <c r="CC164" s="360">
        <v>0</v>
      </c>
      <c r="CD164" s="202">
        <f t="shared" si="326"/>
        <v>1413023</v>
      </c>
      <c r="CE164" s="117"/>
      <c r="CF164" s="360">
        <f>[1]Plan1!$G$24</f>
        <v>1139228.0833333333</v>
      </c>
      <c r="CG164" s="360">
        <v>0</v>
      </c>
      <c r="CH164" s="360">
        <f>[1]Plan1!$G$25</f>
        <v>2336759.3333333335</v>
      </c>
      <c r="CI164" s="360">
        <v>0</v>
      </c>
      <c r="CJ164" s="360">
        <f t="shared" si="316"/>
        <v>3475987.416666667</v>
      </c>
      <c r="CK164" s="360">
        <v>0</v>
      </c>
      <c r="CL164" s="117"/>
      <c r="CM164" s="360">
        <f>[1]Plan1!$G$24</f>
        <v>1139228.0833333333</v>
      </c>
      <c r="CN164" s="360">
        <v>0</v>
      </c>
      <c r="CO164" s="360">
        <f>[1]Plan1!$G$25</f>
        <v>2336759.3333333335</v>
      </c>
      <c r="CP164" s="360">
        <v>0</v>
      </c>
      <c r="CQ164" s="360">
        <f t="shared" si="317"/>
        <v>3475987.416666667</v>
      </c>
      <c r="CR164" s="360">
        <v>0</v>
      </c>
      <c r="CS164" s="197"/>
      <c r="CT164" s="272">
        <f t="shared" si="327"/>
        <v>13670737.000000002</v>
      </c>
      <c r="CU164" s="272">
        <f t="shared" si="328"/>
        <v>1413023</v>
      </c>
      <c r="CV164" s="272">
        <f t="shared" si="329"/>
        <v>28041111.999999996</v>
      </c>
      <c r="CW164" s="272">
        <f t="shared" si="330"/>
        <v>0</v>
      </c>
      <c r="CX164" s="272">
        <f t="shared" si="285"/>
        <v>41711849</v>
      </c>
      <c r="CY164" s="272">
        <f t="shared" si="286"/>
        <v>1413023</v>
      </c>
    </row>
    <row r="165" spans="1:103" ht="15" customHeight="1" x14ac:dyDescent="0.25">
      <c r="A165" s="355">
        <v>2107020000</v>
      </c>
      <c r="B165" s="103"/>
      <c r="C165" s="359" t="s">
        <v>245</v>
      </c>
      <c r="D165" s="353"/>
      <c r="E165" s="348">
        <f t="shared" ref="E165:J165" si="331">SUM(E166:E172)</f>
        <v>0</v>
      </c>
      <c r="F165" s="348">
        <f t="shared" si="331"/>
        <v>0</v>
      </c>
      <c r="G165" s="348">
        <f t="shared" si="331"/>
        <v>0</v>
      </c>
      <c r="H165" s="348">
        <f t="shared" si="331"/>
        <v>0</v>
      </c>
      <c r="I165" s="348">
        <f t="shared" si="331"/>
        <v>0</v>
      </c>
      <c r="J165" s="348">
        <f t="shared" si="331"/>
        <v>0</v>
      </c>
      <c r="K165" s="352"/>
      <c r="L165" s="348">
        <f t="shared" ref="L165:Q165" si="332">SUM(L166:L172)</f>
        <v>0</v>
      </c>
      <c r="M165" s="348">
        <f t="shared" si="332"/>
        <v>0</v>
      </c>
      <c r="N165" s="348">
        <f t="shared" si="332"/>
        <v>0</v>
      </c>
      <c r="O165" s="348">
        <f t="shared" si="332"/>
        <v>0</v>
      </c>
      <c r="P165" s="348">
        <f t="shared" si="332"/>
        <v>0</v>
      </c>
      <c r="Q165" s="348">
        <f t="shared" si="332"/>
        <v>0</v>
      </c>
      <c r="R165" s="202">
        <f t="shared" si="318"/>
        <v>0</v>
      </c>
      <c r="S165" s="119"/>
      <c r="T165" s="348">
        <f t="shared" ref="T165:Y165" si="333">SUM(T166:T172)</f>
        <v>0</v>
      </c>
      <c r="U165" s="348">
        <f t="shared" si="333"/>
        <v>0</v>
      </c>
      <c r="V165" s="348">
        <f t="shared" si="333"/>
        <v>0</v>
      </c>
      <c r="W165" s="348">
        <f t="shared" si="333"/>
        <v>0</v>
      </c>
      <c r="X165" s="348">
        <f t="shared" si="333"/>
        <v>0</v>
      </c>
      <c r="Y165" s="356">
        <f t="shared" si="333"/>
        <v>0</v>
      </c>
      <c r="Z165" s="116">
        <f t="shared" si="319"/>
        <v>0</v>
      </c>
      <c r="AA165" s="119"/>
      <c r="AB165" s="348">
        <f t="shared" ref="AB165:AG165" si="334">SUM(AB166:AB172)</f>
        <v>0</v>
      </c>
      <c r="AC165" s="348">
        <f t="shared" si="334"/>
        <v>0</v>
      </c>
      <c r="AD165" s="348">
        <f t="shared" si="334"/>
        <v>0</v>
      </c>
      <c r="AE165" s="348">
        <f t="shared" si="334"/>
        <v>0</v>
      </c>
      <c r="AF165" s="348">
        <f t="shared" si="334"/>
        <v>0</v>
      </c>
      <c r="AG165" s="348">
        <f t="shared" si="334"/>
        <v>0</v>
      </c>
      <c r="AH165" s="202">
        <f t="shared" si="320"/>
        <v>0</v>
      </c>
      <c r="AI165" s="119"/>
      <c r="AJ165" s="348">
        <f t="shared" ref="AJ165:AO165" si="335">SUM(AJ166:AJ172)</f>
        <v>0</v>
      </c>
      <c r="AK165" s="348">
        <f t="shared" si="335"/>
        <v>0</v>
      </c>
      <c r="AL165" s="348">
        <f t="shared" si="335"/>
        <v>0</v>
      </c>
      <c r="AM165" s="348">
        <f t="shared" si="335"/>
        <v>0</v>
      </c>
      <c r="AN165" s="348">
        <f t="shared" si="335"/>
        <v>0</v>
      </c>
      <c r="AO165" s="348">
        <f t="shared" si="335"/>
        <v>0</v>
      </c>
      <c r="AP165" s="349">
        <f t="shared" si="321"/>
        <v>0</v>
      </c>
      <c r="AQ165" s="119"/>
      <c r="AR165" s="348">
        <f t="shared" ref="AR165:AW165" si="336">SUM(AR166:AR172)</f>
        <v>0</v>
      </c>
      <c r="AS165" s="348">
        <f t="shared" si="336"/>
        <v>0</v>
      </c>
      <c r="AT165" s="348">
        <f t="shared" si="336"/>
        <v>0</v>
      </c>
      <c r="AU165" s="348">
        <f t="shared" si="336"/>
        <v>0</v>
      </c>
      <c r="AV165" s="348">
        <f t="shared" si="336"/>
        <v>0</v>
      </c>
      <c r="AW165" s="348">
        <f t="shared" si="336"/>
        <v>0</v>
      </c>
      <c r="AX165" s="349">
        <f t="shared" si="322"/>
        <v>0</v>
      </c>
      <c r="AY165" s="119"/>
      <c r="AZ165" s="348">
        <f t="shared" ref="AZ165:BE165" si="337">SUM(AZ166:AZ172)</f>
        <v>0</v>
      </c>
      <c r="BA165" s="348">
        <f t="shared" si="337"/>
        <v>0</v>
      </c>
      <c r="BB165" s="348">
        <f t="shared" si="337"/>
        <v>0</v>
      </c>
      <c r="BC165" s="348">
        <f t="shared" si="337"/>
        <v>0</v>
      </c>
      <c r="BD165" s="348">
        <f t="shared" si="337"/>
        <v>0</v>
      </c>
      <c r="BE165" s="348">
        <f t="shared" si="337"/>
        <v>0</v>
      </c>
      <c r="BF165" s="202">
        <f t="shared" si="323"/>
        <v>0</v>
      </c>
      <c r="BG165" s="119"/>
      <c r="BH165" s="348">
        <f t="shared" ref="BH165:BM165" si="338">SUM(BH166:BH172)</f>
        <v>0</v>
      </c>
      <c r="BI165" s="348">
        <f t="shared" si="338"/>
        <v>0</v>
      </c>
      <c r="BJ165" s="348">
        <f t="shared" si="338"/>
        <v>0</v>
      </c>
      <c r="BK165" s="348">
        <f t="shared" si="338"/>
        <v>0</v>
      </c>
      <c r="BL165" s="348">
        <f t="shared" si="338"/>
        <v>0</v>
      </c>
      <c r="BM165" s="348">
        <f t="shared" si="338"/>
        <v>0</v>
      </c>
      <c r="BN165" s="349">
        <f t="shared" si="324"/>
        <v>0</v>
      </c>
      <c r="BO165" s="119"/>
      <c r="BP165" s="348">
        <f t="shared" ref="BP165:BU165" si="339">SUM(BP166:BP172)</f>
        <v>0</v>
      </c>
      <c r="BQ165" s="348">
        <f t="shared" si="339"/>
        <v>0</v>
      </c>
      <c r="BR165" s="348">
        <f t="shared" si="339"/>
        <v>0</v>
      </c>
      <c r="BS165" s="348">
        <f t="shared" si="339"/>
        <v>0</v>
      </c>
      <c r="BT165" s="348">
        <f t="shared" si="339"/>
        <v>0</v>
      </c>
      <c r="BU165" s="348">
        <f t="shared" si="339"/>
        <v>0</v>
      </c>
      <c r="BV165" s="202">
        <f t="shared" si="325"/>
        <v>0</v>
      </c>
      <c r="BW165" s="117"/>
      <c r="BX165" s="348">
        <f t="shared" ref="BX165:CC165" si="340">SUM(BX166:BX172)</f>
        <v>0</v>
      </c>
      <c r="BY165" s="348">
        <f t="shared" si="340"/>
        <v>0</v>
      </c>
      <c r="BZ165" s="348">
        <f t="shared" si="340"/>
        <v>0</v>
      </c>
      <c r="CA165" s="348">
        <f t="shared" si="340"/>
        <v>0</v>
      </c>
      <c r="CB165" s="348">
        <f t="shared" si="340"/>
        <v>0</v>
      </c>
      <c r="CC165" s="348">
        <f t="shared" si="340"/>
        <v>0</v>
      </c>
      <c r="CD165" s="202">
        <f t="shared" si="326"/>
        <v>0</v>
      </c>
      <c r="CE165" s="117"/>
      <c r="CF165" s="348">
        <f t="shared" ref="CF165:CK165" si="341">SUM(CF166:CF172)</f>
        <v>0</v>
      </c>
      <c r="CG165" s="348">
        <f t="shared" si="341"/>
        <v>0</v>
      </c>
      <c r="CH165" s="348">
        <f t="shared" si="341"/>
        <v>0</v>
      </c>
      <c r="CI165" s="348">
        <f t="shared" si="341"/>
        <v>0</v>
      </c>
      <c r="CJ165" s="348">
        <f t="shared" si="341"/>
        <v>0</v>
      </c>
      <c r="CK165" s="348">
        <f t="shared" si="341"/>
        <v>0</v>
      </c>
      <c r="CL165" s="117"/>
      <c r="CM165" s="348">
        <f t="shared" ref="CM165:CR165" si="342">SUM(CM166:CM172)</f>
        <v>0</v>
      </c>
      <c r="CN165" s="348">
        <f t="shared" si="342"/>
        <v>0</v>
      </c>
      <c r="CO165" s="348">
        <f t="shared" si="342"/>
        <v>0</v>
      </c>
      <c r="CP165" s="348">
        <f t="shared" si="342"/>
        <v>0</v>
      </c>
      <c r="CQ165" s="348">
        <f t="shared" si="342"/>
        <v>0</v>
      </c>
      <c r="CR165" s="348">
        <f t="shared" si="342"/>
        <v>0</v>
      </c>
      <c r="CS165" s="197"/>
      <c r="CT165" s="272">
        <f t="shared" si="327"/>
        <v>0</v>
      </c>
      <c r="CU165" s="272">
        <f t="shared" si="328"/>
        <v>0</v>
      </c>
      <c r="CV165" s="272">
        <f t="shared" si="329"/>
        <v>0</v>
      </c>
      <c r="CW165" s="272">
        <f t="shared" si="330"/>
        <v>0</v>
      </c>
      <c r="CX165" s="272">
        <f t="shared" si="285"/>
        <v>0</v>
      </c>
      <c r="CY165" s="272">
        <f t="shared" si="286"/>
        <v>0</v>
      </c>
    </row>
    <row r="166" spans="1:103" ht="15" customHeight="1" x14ac:dyDescent="0.25">
      <c r="A166" s="358">
        <v>2107020100</v>
      </c>
      <c r="B166" s="98"/>
      <c r="C166" s="97"/>
      <c r="D166" s="362" t="s">
        <v>244</v>
      </c>
      <c r="E166" s="360">
        <v>0</v>
      </c>
      <c r="F166" s="360">
        <v>0</v>
      </c>
      <c r="G166" s="360">
        <v>0</v>
      </c>
      <c r="H166" s="360">
        <v>0</v>
      </c>
      <c r="I166" s="360">
        <v>0</v>
      </c>
      <c r="J166" s="360">
        <v>0</v>
      </c>
      <c r="K166" s="352"/>
      <c r="L166" s="360">
        <v>0</v>
      </c>
      <c r="M166" s="360">
        <v>0</v>
      </c>
      <c r="N166" s="360">
        <v>0</v>
      </c>
      <c r="O166" s="360">
        <v>0</v>
      </c>
      <c r="P166" s="360">
        <v>0</v>
      </c>
      <c r="Q166" s="360">
        <v>0</v>
      </c>
      <c r="R166" s="202">
        <f t="shared" si="318"/>
        <v>0</v>
      </c>
      <c r="S166" s="119"/>
      <c r="T166" s="360">
        <v>0</v>
      </c>
      <c r="U166" s="360">
        <v>0</v>
      </c>
      <c r="V166" s="360">
        <v>0</v>
      </c>
      <c r="W166" s="360">
        <v>0</v>
      </c>
      <c r="X166" s="360">
        <v>0</v>
      </c>
      <c r="Y166" s="361">
        <v>0</v>
      </c>
      <c r="Z166" s="116">
        <f t="shared" si="319"/>
        <v>0</v>
      </c>
      <c r="AA166" s="119"/>
      <c r="AB166" s="360">
        <v>0</v>
      </c>
      <c r="AC166" s="360">
        <v>0</v>
      </c>
      <c r="AD166" s="360">
        <v>0</v>
      </c>
      <c r="AE166" s="360">
        <v>0</v>
      </c>
      <c r="AF166" s="360">
        <v>0</v>
      </c>
      <c r="AG166" s="360">
        <v>0</v>
      </c>
      <c r="AH166" s="202">
        <f t="shared" si="320"/>
        <v>0</v>
      </c>
      <c r="AI166" s="119"/>
      <c r="AJ166" s="360">
        <v>0</v>
      </c>
      <c r="AK166" s="360">
        <v>0</v>
      </c>
      <c r="AL166" s="360">
        <v>0</v>
      </c>
      <c r="AM166" s="360">
        <v>0</v>
      </c>
      <c r="AN166" s="360">
        <v>0</v>
      </c>
      <c r="AO166" s="360">
        <v>0</v>
      </c>
      <c r="AP166" s="349">
        <f t="shared" si="321"/>
        <v>0</v>
      </c>
      <c r="AQ166" s="119"/>
      <c r="AR166" s="360">
        <v>0</v>
      </c>
      <c r="AS166" s="360">
        <v>0</v>
      </c>
      <c r="AT166" s="360">
        <v>0</v>
      </c>
      <c r="AU166" s="360">
        <v>0</v>
      </c>
      <c r="AV166" s="360">
        <v>0</v>
      </c>
      <c r="AW166" s="360">
        <v>0</v>
      </c>
      <c r="AX166" s="349">
        <f t="shared" si="322"/>
        <v>0</v>
      </c>
      <c r="AY166" s="119"/>
      <c r="AZ166" s="360">
        <v>0</v>
      </c>
      <c r="BA166" s="360">
        <v>0</v>
      </c>
      <c r="BB166" s="360">
        <v>0</v>
      </c>
      <c r="BC166" s="360">
        <v>0</v>
      </c>
      <c r="BD166" s="360">
        <v>0</v>
      </c>
      <c r="BE166" s="360">
        <v>0</v>
      </c>
      <c r="BF166" s="202">
        <f t="shared" si="323"/>
        <v>0</v>
      </c>
      <c r="BG166" s="119"/>
      <c r="BH166" s="360">
        <v>0</v>
      </c>
      <c r="BI166" s="360">
        <v>0</v>
      </c>
      <c r="BJ166" s="360">
        <v>0</v>
      </c>
      <c r="BK166" s="360">
        <v>0</v>
      </c>
      <c r="BL166" s="360">
        <v>0</v>
      </c>
      <c r="BM166" s="360">
        <v>0</v>
      </c>
      <c r="BN166" s="349">
        <f t="shared" si="324"/>
        <v>0</v>
      </c>
      <c r="BO166" s="119"/>
      <c r="BP166" s="360">
        <v>0</v>
      </c>
      <c r="BQ166" s="360">
        <v>0</v>
      </c>
      <c r="BR166" s="360">
        <v>0</v>
      </c>
      <c r="BS166" s="360">
        <v>0</v>
      </c>
      <c r="BT166" s="360">
        <v>0</v>
      </c>
      <c r="BU166" s="360">
        <v>0</v>
      </c>
      <c r="BV166" s="202">
        <f t="shared" si="325"/>
        <v>0</v>
      </c>
      <c r="BW166" s="117"/>
      <c r="BX166" s="360">
        <v>0</v>
      </c>
      <c r="BY166" s="360">
        <v>0</v>
      </c>
      <c r="BZ166" s="360">
        <v>0</v>
      </c>
      <c r="CA166" s="360">
        <v>0</v>
      </c>
      <c r="CB166" s="360">
        <v>0</v>
      </c>
      <c r="CC166" s="360">
        <v>0</v>
      </c>
      <c r="CD166" s="202">
        <f t="shared" si="326"/>
        <v>0</v>
      </c>
      <c r="CE166" s="117"/>
      <c r="CF166" s="360">
        <v>0</v>
      </c>
      <c r="CG166" s="360">
        <v>0</v>
      </c>
      <c r="CH166" s="360">
        <v>0</v>
      </c>
      <c r="CI166" s="360">
        <v>0</v>
      </c>
      <c r="CJ166" s="360">
        <v>0</v>
      </c>
      <c r="CK166" s="360">
        <v>0</v>
      </c>
      <c r="CL166" s="117"/>
      <c r="CM166" s="360">
        <v>0</v>
      </c>
      <c r="CN166" s="360">
        <v>0</v>
      </c>
      <c r="CO166" s="360">
        <v>0</v>
      </c>
      <c r="CP166" s="360">
        <v>0</v>
      </c>
      <c r="CQ166" s="360">
        <v>0</v>
      </c>
      <c r="CR166" s="360">
        <v>0</v>
      </c>
      <c r="CS166" s="197"/>
      <c r="CT166" s="272">
        <f t="shared" si="327"/>
        <v>0</v>
      </c>
      <c r="CU166" s="272">
        <f t="shared" si="328"/>
        <v>0</v>
      </c>
      <c r="CV166" s="272">
        <f t="shared" si="329"/>
        <v>0</v>
      </c>
      <c r="CW166" s="272">
        <f t="shared" si="330"/>
        <v>0</v>
      </c>
      <c r="CX166" s="272">
        <f t="shared" si="285"/>
        <v>0</v>
      </c>
      <c r="CY166" s="272">
        <f t="shared" si="286"/>
        <v>0</v>
      </c>
    </row>
    <row r="167" spans="1:103" ht="15" customHeight="1" x14ac:dyDescent="0.25">
      <c r="A167" s="358">
        <v>2107020200</v>
      </c>
      <c r="B167" s="98"/>
      <c r="C167" s="97"/>
      <c r="D167" s="362" t="s">
        <v>243</v>
      </c>
      <c r="E167" s="360">
        <v>0</v>
      </c>
      <c r="F167" s="360">
        <v>0</v>
      </c>
      <c r="G167" s="360">
        <v>0</v>
      </c>
      <c r="H167" s="360">
        <v>0</v>
      </c>
      <c r="I167" s="360">
        <v>0</v>
      </c>
      <c r="J167" s="360">
        <v>0</v>
      </c>
      <c r="K167" s="352"/>
      <c r="L167" s="360">
        <v>0</v>
      </c>
      <c r="M167" s="360">
        <v>0</v>
      </c>
      <c r="N167" s="360">
        <v>0</v>
      </c>
      <c r="O167" s="360">
        <v>0</v>
      </c>
      <c r="P167" s="360">
        <v>0</v>
      </c>
      <c r="Q167" s="360">
        <v>0</v>
      </c>
      <c r="R167" s="202">
        <f t="shared" si="318"/>
        <v>0</v>
      </c>
      <c r="S167" s="119"/>
      <c r="T167" s="360">
        <v>0</v>
      </c>
      <c r="U167" s="360">
        <v>0</v>
      </c>
      <c r="V167" s="360">
        <v>0</v>
      </c>
      <c r="W167" s="360">
        <v>0</v>
      </c>
      <c r="X167" s="360">
        <v>0</v>
      </c>
      <c r="Y167" s="361">
        <v>0</v>
      </c>
      <c r="Z167" s="116">
        <f t="shared" si="319"/>
        <v>0</v>
      </c>
      <c r="AA167" s="119"/>
      <c r="AB167" s="360">
        <v>0</v>
      </c>
      <c r="AC167" s="360">
        <v>0</v>
      </c>
      <c r="AD167" s="360">
        <v>0</v>
      </c>
      <c r="AE167" s="360">
        <v>0</v>
      </c>
      <c r="AF167" s="360">
        <v>0</v>
      </c>
      <c r="AG167" s="360">
        <v>0</v>
      </c>
      <c r="AH167" s="202">
        <f t="shared" si="320"/>
        <v>0</v>
      </c>
      <c r="AI167" s="119"/>
      <c r="AJ167" s="360">
        <v>0</v>
      </c>
      <c r="AK167" s="360">
        <v>0</v>
      </c>
      <c r="AL167" s="360">
        <v>0</v>
      </c>
      <c r="AM167" s="360">
        <v>0</v>
      </c>
      <c r="AN167" s="360">
        <v>0</v>
      </c>
      <c r="AO167" s="360">
        <v>0</v>
      </c>
      <c r="AP167" s="349">
        <f t="shared" si="321"/>
        <v>0</v>
      </c>
      <c r="AQ167" s="119"/>
      <c r="AR167" s="360">
        <v>0</v>
      </c>
      <c r="AS167" s="360">
        <v>0</v>
      </c>
      <c r="AT167" s="360">
        <v>0</v>
      </c>
      <c r="AU167" s="360">
        <v>0</v>
      </c>
      <c r="AV167" s="360">
        <v>0</v>
      </c>
      <c r="AW167" s="360">
        <v>0</v>
      </c>
      <c r="AX167" s="349">
        <f t="shared" si="322"/>
        <v>0</v>
      </c>
      <c r="AY167" s="119"/>
      <c r="AZ167" s="360">
        <v>0</v>
      </c>
      <c r="BA167" s="360">
        <v>0</v>
      </c>
      <c r="BB167" s="360">
        <v>0</v>
      </c>
      <c r="BC167" s="360">
        <v>0</v>
      </c>
      <c r="BD167" s="360">
        <v>0</v>
      </c>
      <c r="BE167" s="360">
        <v>0</v>
      </c>
      <c r="BF167" s="202">
        <f t="shared" si="323"/>
        <v>0</v>
      </c>
      <c r="BG167" s="119"/>
      <c r="BH167" s="360">
        <v>0</v>
      </c>
      <c r="BI167" s="360">
        <v>0</v>
      </c>
      <c r="BJ167" s="360">
        <v>0</v>
      </c>
      <c r="BK167" s="360">
        <v>0</v>
      </c>
      <c r="BL167" s="360">
        <v>0</v>
      </c>
      <c r="BM167" s="360">
        <v>0</v>
      </c>
      <c r="BN167" s="349">
        <f t="shared" si="324"/>
        <v>0</v>
      </c>
      <c r="BO167" s="119"/>
      <c r="BP167" s="360">
        <v>0</v>
      </c>
      <c r="BQ167" s="360">
        <v>0</v>
      </c>
      <c r="BR167" s="360">
        <v>0</v>
      </c>
      <c r="BS167" s="360">
        <v>0</v>
      </c>
      <c r="BT167" s="360">
        <v>0</v>
      </c>
      <c r="BU167" s="360">
        <v>0</v>
      </c>
      <c r="BV167" s="202">
        <f t="shared" si="325"/>
        <v>0</v>
      </c>
      <c r="BW167" s="117"/>
      <c r="BX167" s="360">
        <v>0</v>
      </c>
      <c r="BY167" s="360">
        <v>0</v>
      </c>
      <c r="BZ167" s="360">
        <v>0</v>
      </c>
      <c r="CA167" s="360">
        <v>0</v>
      </c>
      <c r="CB167" s="360">
        <v>0</v>
      </c>
      <c r="CC167" s="360">
        <v>0</v>
      </c>
      <c r="CD167" s="202">
        <f t="shared" si="326"/>
        <v>0</v>
      </c>
      <c r="CE167" s="117"/>
      <c r="CF167" s="360">
        <v>0</v>
      </c>
      <c r="CG167" s="360">
        <v>0</v>
      </c>
      <c r="CH167" s="360">
        <v>0</v>
      </c>
      <c r="CI167" s="360">
        <v>0</v>
      </c>
      <c r="CJ167" s="360">
        <v>0</v>
      </c>
      <c r="CK167" s="360">
        <v>0</v>
      </c>
      <c r="CL167" s="117"/>
      <c r="CM167" s="360">
        <v>0</v>
      </c>
      <c r="CN167" s="360">
        <v>0</v>
      </c>
      <c r="CO167" s="360">
        <v>0</v>
      </c>
      <c r="CP167" s="360">
        <v>0</v>
      </c>
      <c r="CQ167" s="360">
        <v>0</v>
      </c>
      <c r="CR167" s="360">
        <v>0</v>
      </c>
      <c r="CS167" s="197"/>
      <c r="CT167" s="272">
        <f t="shared" si="327"/>
        <v>0</v>
      </c>
      <c r="CU167" s="272">
        <f t="shared" si="328"/>
        <v>0</v>
      </c>
      <c r="CV167" s="272">
        <f t="shared" si="329"/>
        <v>0</v>
      </c>
      <c r="CW167" s="272">
        <f t="shared" si="330"/>
        <v>0</v>
      </c>
      <c r="CX167" s="272">
        <f t="shared" si="285"/>
        <v>0</v>
      </c>
      <c r="CY167" s="272">
        <f t="shared" si="286"/>
        <v>0</v>
      </c>
    </row>
    <row r="168" spans="1:103" ht="15" customHeight="1" x14ac:dyDescent="0.25">
      <c r="A168" s="358">
        <v>2107020300</v>
      </c>
      <c r="B168" s="103"/>
      <c r="C168" s="102"/>
      <c r="D168" s="362" t="s">
        <v>242</v>
      </c>
      <c r="E168" s="360">
        <v>0</v>
      </c>
      <c r="F168" s="360">
        <v>0</v>
      </c>
      <c r="G168" s="360">
        <v>0</v>
      </c>
      <c r="H168" s="360">
        <v>0</v>
      </c>
      <c r="I168" s="360">
        <v>0</v>
      </c>
      <c r="J168" s="360">
        <v>0</v>
      </c>
      <c r="K168" s="352"/>
      <c r="L168" s="360">
        <v>0</v>
      </c>
      <c r="M168" s="360">
        <v>0</v>
      </c>
      <c r="N168" s="360">
        <v>0</v>
      </c>
      <c r="O168" s="360">
        <v>0</v>
      </c>
      <c r="P168" s="360">
        <v>0</v>
      </c>
      <c r="Q168" s="360">
        <v>0</v>
      </c>
      <c r="R168" s="202">
        <f t="shared" si="318"/>
        <v>0</v>
      </c>
      <c r="S168" s="119"/>
      <c r="T168" s="360">
        <v>0</v>
      </c>
      <c r="U168" s="360">
        <v>0</v>
      </c>
      <c r="V168" s="360">
        <v>0</v>
      </c>
      <c r="W168" s="360">
        <v>0</v>
      </c>
      <c r="X168" s="360">
        <v>0</v>
      </c>
      <c r="Y168" s="361">
        <v>0</v>
      </c>
      <c r="Z168" s="116">
        <f t="shared" si="319"/>
        <v>0</v>
      </c>
      <c r="AA168" s="119"/>
      <c r="AB168" s="360">
        <v>0</v>
      </c>
      <c r="AC168" s="360">
        <v>0</v>
      </c>
      <c r="AD168" s="360">
        <v>0</v>
      </c>
      <c r="AE168" s="360">
        <v>0</v>
      </c>
      <c r="AF168" s="360">
        <v>0</v>
      </c>
      <c r="AG168" s="360">
        <v>0</v>
      </c>
      <c r="AH168" s="202">
        <f t="shared" si="320"/>
        <v>0</v>
      </c>
      <c r="AI168" s="119"/>
      <c r="AJ168" s="360">
        <v>0</v>
      </c>
      <c r="AK168" s="360">
        <v>0</v>
      </c>
      <c r="AL168" s="360">
        <v>0</v>
      </c>
      <c r="AM168" s="360">
        <v>0</v>
      </c>
      <c r="AN168" s="360">
        <v>0</v>
      </c>
      <c r="AO168" s="360">
        <v>0</v>
      </c>
      <c r="AP168" s="349">
        <f t="shared" si="321"/>
        <v>0</v>
      </c>
      <c r="AQ168" s="119"/>
      <c r="AR168" s="360">
        <v>0</v>
      </c>
      <c r="AS168" s="360">
        <v>0</v>
      </c>
      <c r="AT168" s="360">
        <v>0</v>
      </c>
      <c r="AU168" s="360">
        <v>0</v>
      </c>
      <c r="AV168" s="360">
        <v>0</v>
      </c>
      <c r="AW168" s="360">
        <v>0</v>
      </c>
      <c r="AX168" s="349">
        <f t="shared" si="322"/>
        <v>0</v>
      </c>
      <c r="AY168" s="119"/>
      <c r="AZ168" s="360">
        <v>0</v>
      </c>
      <c r="BA168" s="360">
        <v>0</v>
      </c>
      <c r="BB168" s="360">
        <v>0</v>
      </c>
      <c r="BC168" s="360">
        <v>0</v>
      </c>
      <c r="BD168" s="360">
        <v>0</v>
      </c>
      <c r="BE168" s="360">
        <v>0</v>
      </c>
      <c r="BF168" s="202">
        <f t="shared" si="323"/>
        <v>0</v>
      </c>
      <c r="BG168" s="119"/>
      <c r="BH168" s="360">
        <v>0</v>
      </c>
      <c r="BI168" s="360">
        <v>0</v>
      </c>
      <c r="BJ168" s="360">
        <v>0</v>
      </c>
      <c r="BK168" s="360">
        <v>0</v>
      </c>
      <c r="BL168" s="360">
        <v>0</v>
      </c>
      <c r="BM168" s="360">
        <v>0</v>
      </c>
      <c r="BN168" s="349">
        <f t="shared" si="324"/>
        <v>0</v>
      </c>
      <c r="BO168" s="119"/>
      <c r="BP168" s="360">
        <v>0</v>
      </c>
      <c r="BQ168" s="360">
        <v>0</v>
      </c>
      <c r="BR168" s="360">
        <v>0</v>
      </c>
      <c r="BS168" s="360">
        <v>0</v>
      </c>
      <c r="BT168" s="360">
        <v>0</v>
      </c>
      <c r="BU168" s="360">
        <v>0</v>
      </c>
      <c r="BV168" s="202">
        <f t="shared" si="325"/>
        <v>0</v>
      </c>
      <c r="BW168" s="117"/>
      <c r="BX168" s="360">
        <v>0</v>
      </c>
      <c r="BY168" s="360">
        <v>0</v>
      </c>
      <c r="BZ168" s="360">
        <v>0</v>
      </c>
      <c r="CA168" s="360">
        <v>0</v>
      </c>
      <c r="CB168" s="360">
        <v>0</v>
      </c>
      <c r="CC168" s="360">
        <v>0</v>
      </c>
      <c r="CD168" s="202">
        <f t="shared" si="326"/>
        <v>0</v>
      </c>
      <c r="CE168" s="117"/>
      <c r="CF168" s="360">
        <v>0</v>
      </c>
      <c r="CG168" s="360">
        <v>0</v>
      </c>
      <c r="CH168" s="360">
        <v>0</v>
      </c>
      <c r="CI168" s="360">
        <v>0</v>
      </c>
      <c r="CJ168" s="360">
        <v>0</v>
      </c>
      <c r="CK168" s="360">
        <v>0</v>
      </c>
      <c r="CL168" s="117"/>
      <c r="CM168" s="360">
        <v>0</v>
      </c>
      <c r="CN168" s="360">
        <v>0</v>
      </c>
      <c r="CO168" s="360">
        <v>0</v>
      </c>
      <c r="CP168" s="360">
        <v>0</v>
      </c>
      <c r="CQ168" s="360">
        <v>0</v>
      </c>
      <c r="CR168" s="360">
        <v>0</v>
      </c>
      <c r="CS168" s="197"/>
      <c r="CT168" s="272">
        <f t="shared" si="327"/>
        <v>0</v>
      </c>
      <c r="CU168" s="272">
        <f t="shared" si="328"/>
        <v>0</v>
      </c>
      <c r="CV168" s="272">
        <f t="shared" si="329"/>
        <v>0</v>
      </c>
      <c r="CW168" s="272">
        <f t="shared" si="330"/>
        <v>0</v>
      </c>
      <c r="CX168" s="272">
        <f t="shared" si="285"/>
        <v>0</v>
      </c>
      <c r="CY168" s="272">
        <f t="shared" si="286"/>
        <v>0</v>
      </c>
    </row>
    <row r="169" spans="1:103" ht="15" customHeight="1" x14ac:dyDescent="0.25">
      <c r="A169" s="358">
        <v>2107020400</v>
      </c>
      <c r="B169" s="98"/>
      <c r="C169" s="75"/>
      <c r="D169" s="362" t="s">
        <v>241</v>
      </c>
      <c r="E169" s="360">
        <v>0</v>
      </c>
      <c r="F169" s="360">
        <v>0</v>
      </c>
      <c r="G169" s="360">
        <v>0</v>
      </c>
      <c r="H169" s="360">
        <v>0</v>
      </c>
      <c r="I169" s="360">
        <v>0</v>
      </c>
      <c r="J169" s="360">
        <v>0</v>
      </c>
      <c r="K169" s="352"/>
      <c r="L169" s="360">
        <v>0</v>
      </c>
      <c r="M169" s="360">
        <v>0</v>
      </c>
      <c r="N169" s="360">
        <v>0</v>
      </c>
      <c r="O169" s="360">
        <v>0</v>
      </c>
      <c r="P169" s="360">
        <v>0</v>
      </c>
      <c r="Q169" s="360">
        <v>0</v>
      </c>
      <c r="R169" s="202">
        <f t="shared" si="318"/>
        <v>0</v>
      </c>
      <c r="S169" s="119"/>
      <c r="T169" s="360">
        <v>0</v>
      </c>
      <c r="U169" s="360">
        <v>0</v>
      </c>
      <c r="V169" s="360">
        <v>0</v>
      </c>
      <c r="W169" s="360">
        <v>0</v>
      </c>
      <c r="X169" s="360">
        <v>0</v>
      </c>
      <c r="Y169" s="361">
        <v>0</v>
      </c>
      <c r="Z169" s="116">
        <f t="shared" si="319"/>
        <v>0</v>
      </c>
      <c r="AA169" s="119"/>
      <c r="AB169" s="360">
        <v>0</v>
      </c>
      <c r="AC169" s="360">
        <v>0</v>
      </c>
      <c r="AD169" s="360">
        <v>0</v>
      </c>
      <c r="AE169" s="360">
        <v>0</v>
      </c>
      <c r="AF169" s="360">
        <v>0</v>
      </c>
      <c r="AG169" s="360">
        <v>0</v>
      </c>
      <c r="AH169" s="202">
        <f t="shared" si="320"/>
        <v>0</v>
      </c>
      <c r="AI169" s="119"/>
      <c r="AJ169" s="360">
        <v>0</v>
      </c>
      <c r="AK169" s="360">
        <v>0</v>
      </c>
      <c r="AL169" s="360">
        <v>0</v>
      </c>
      <c r="AM169" s="360">
        <v>0</v>
      </c>
      <c r="AN169" s="360">
        <v>0</v>
      </c>
      <c r="AO169" s="360">
        <v>0</v>
      </c>
      <c r="AP169" s="349">
        <f t="shared" si="321"/>
        <v>0</v>
      </c>
      <c r="AQ169" s="119"/>
      <c r="AR169" s="360">
        <v>0</v>
      </c>
      <c r="AS169" s="360">
        <v>0</v>
      </c>
      <c r="AT169" s="360">
        <v>0</v>
      </c>
      <c r="AU169" s="360">
        <v>0</v>
      </c>
      <c r="AV169" s="360">
        <v>0</v>
      </c>
      <c r="AW169" s="360">
        <v>0</v>
      </c>
      <c r="AX169" s="349">
        <f t="shared" si="322"/>
        <v>0</v>
      </c>
      <c r="AY169" s="119"/>
      <c r="AZ169" s="360">
        <v>0</v>
      </c>
      <c r="BA169" s="360">
        <v>0</v>
      </c>
      <c r="BB169" s="360">
        <v>0</v>
      </c>
      <c r="BC169" s="360">
        <v>0</v>
      </c>
      <c r="BD169" s="360">
        <v>0</v>
      </c>
      <c r="BE169" s="360">
        <v>0</v>
      </c>
      <c r="BF169" s="202">
        <f t="shared" si="323"/>
        <v>0</v>
      </c>
      <c r="BG169" s="119"/>
      <c r="BH169" s="360">
        <v>0</v>
      </c>
      <c r="BI169" s="360">
        <v>0</v>
      </c>
      <c r="BJ169" s="360">
        <v>0</v>
      </c>
      <c r="BK169" s="360">
        <v>0</v>
      </c>
      <c r="BL169" s="360">
        <v>0</v>
      </c>
      <c r="BM169" s="360">
        <v>0</v>
      </c>
      <c r="BN169" s="349">
        <f t="shared" si="324"/>
        <v>0</v>
      </c>
      <c r="BO169" s="119"/>
      <c r="BP169" s="360">
        <v>0</v>
      </c>
      <c r="BQ169" s="360">
        <v>0</v>
      </c>
      <c r="BR169" s="360">
        <v>0</v>
      </c>
      <c r="BS169" s="360">
        <v>0</v>
      </c>
      <c r="BT169" s="360">
        <v>0</v>
      </c>
      <c r="BU169" s="360">
        <v>0</v>
      </c>
      <c r="BV169" s="202">
        <f t="shared" si="325"/>
        <v>0</v>
      </c>
      <c r="BW169" s="117"/>
      <c r="BX169" s="360">
        <v>0</v>
      </c>
      <c r="BY169" s="360">
        <v>0</v>
      </c>
      <c r="BZ169" s="360">
        <v>0</v>
      </c>
      <c r="CA169" s="360">
        <v>0</v>
      </c>
      <c r="CB169" s="360">
        <v>0</v>
      </c>
      <c r="CC169" s="360">
        <v>0</v>
      </c>
      <c r="CD169" s="202">
        <f t="shared" si="326"/>
        <v>0</v>
      </c>
      <c r="CE169" s="117"/>
      <c r="CF169" s="360">
        <v>0</v>
      </c>
      <c r="CG169" s="360">
        <v>0</v>
      </c>
      <c r="CH169" s="360">
        <v>0</v>
      </c>
      <c r="CI169" s="360">
        <v>0</v>
      </c>
      <c r="CJ169" s="360">
        <v>0</v>
      </c>
      <c r="CK169" s="360">
        <v>0</v>
      </c>
      <c r="CL169" s="117"/>
      <c r="CM169" s="360">
        <v>0</v>
      </c>
      <c r="CN169" s="360">
        <v>0</v>
      </c>
      <c r="CO169" s="360">
        <v>0</v>
      </c>
      <c r="CP169" s="360">
        <v>0</v>
      </c>
      <c r="CQ169" s="360">
        <v>0</v>
      </c>
      <c r="CR169" s="360">
        <v>0</v>
      </c>
      <c r="CS169" s="197"/>
      <c r="CT169" s="272">
        <f t="shared" si="327"/>
        <v>0</v>
      </c>
      <c r="CU169" s="272">
        <f t="shared" si="328"/>
        <v>0</v>
      </c>
      <c r="CV169" s="272">
        <f t="shared" si="329"/>
        <v>0</v>
      </c>
      <c r="CW169" s="272">
        <f t="shared" si="330"/>
        <v>0</v>
      </c>
      <c r="CX169" s="272">
        <f t="shared" si="285"/>
        <v>0</v>
      </c>
      <c r="CY169" s="272">
        <f t="shared" si="286"/>
        <v>0</v>
      </c>
    </row>
    <row r="170" spans="1:103" ht="15" customHeight="1" x14ac:dyDescent="0.25">
      <c r="A170" s="358">
        <v>2107020500</v>
      </c>
      <c r="B170" s="98"/>
      <c r="C170" s="97"/>
      <c r="D170" s="362" t="s">
        <v>240</v>
      </c>
      <c r="E170" s="360">
        <v>0</v>
      </c>
      <c r="F170" s="360">
        <v>0</v>
      </c>
      <c r="G170" s="360">
        <v>0</v>
      </c>
      <c r="H170" s="360">
        <v>0</v>
      </c>
      <c r="I170" s="360">
        <v>0</v>
      </c>
      <c r="J170" s="360">
        <v>0</v>
      </c>
      <c r="K170" s="352"/>
      <c r="L170" s="360">
        <v>0</v>
      </c>
      <c r="M170" s="360">
        <v>0</v>
      </c>
      <c r="N170" s="360">
        <v>0</v>
      </c>
      <c r="O170" s="360">
        <v>0</v>
      </c>
      <c r="P170" s="360">
        <v>0</v>
      </c>
      <c r="Q170" s="360">
        <v>0</v>
      </c>
      <c r="R170" s="202">
        <f t="shared" si="318"/>
        <v>0</v>
      </c>
      <c r="S170" s="119"/>
      <c r="T170" s="360">
        <v>0</v>
      </c>
      <c r="U170" s="360">
        <v>0</v>
      </c>
      <c r="V170" s="360">
        <v>0</v>
      </c>
      <c r="W170" s="360">
        <v>0</v>
      </c>
      <c r="X170" s="360">
        <v>0</v>
      </c>
      <c r="Y170" s="361">
        <v>0</v>
      </c>
      <c r="Z170" s="116">
        <f t="shared" si="319"/>
        <v>0</v>
      </c>
      <c r="AA170" s="119"/>
      <c r="AB170" s="360">
        <v>0</v>
      </c>
      <c r="AC170" s="360">
        <v>0</v>
      </c>
      <c r="AD170" s="360">
        <v>0</v>
      </c>
      <c r="AE170" s="360">
        <v>0</v>
      </c>
      <c r="AF170" s="360">
        <v>0</v>
      </c>
      <c r="AG170" s="360">
        <v>0</v>
      </c>
      <c r="AH170" s="202">
        <f t="shared" si="320"/>
        <v>0</v>
      </c>
      <c r="AI170" s="119"/>
      <c r="AJ170" s="360">
        <v>0</v>
      </c>
      <c r="AK170" s="360">
        <v>0</v>
      </c>
      <c r="AL170" s="360">
        <v>0</v>
      </c>
      <c r="AM170" s="360">
        <v>0</v>
      </c>
      <c r="AN170" s="360">
        <v>0</v>
      </c>
      <c r="AO170" s="360">
        <v>0</v>
      </c>
      <c r="AP170" s="349">
        <f t="shared" si="321"/>
        <v>0</v>
      </c>
      <c r="AQ170" s="119"/>
      <c r="AR170" s="360">
        <v>0</v>
      </c>
      <c r="AS170" s="360">
        <v>0</v>
      </c>
      <c r="AT170" s="360">
        <v>0</v>
      </c>
      <c r="AU170" s="360">
        <v>0</v>
      </c>
      <c r="AV170" s="360">
        <v>0</v>
      </c>
      <c r="AW170" s="360">
        <v>0</v>
      </c>
      <c r="AX170" s="349">
        <f t="shared" si="322"/>
        <v>0</v>
      </c>
      <c r="AY170" s="119"/>
      <c r="AZ170" s="360">
        <v>0</v>
      </c>
      <c r="BA170" s="360">
        <v>0</v>
      </c>
      <c r="BB170" s="360">
        <v>0</v>
      </c>
      <c r="BC170" s="360">
        <v>0</v>
      </c>
      <c r="BD170" s="360">
        <v>0</v>
      </c>
      <c r="BE170" s="360">
        <v>0</v>
      </c>
      <c r="BF170" s="202">
        <f t="shared" si="323"/>
        <v>0</v>
      </c>
      <c r="BG170" s="119"/>
      <c r="BH170" s="360">
        <v>0</v>
      </c>
      <c r="BI170" s="360">
        <v>0</v>
      </c>
      <c r="BJ170" s="360">
        <v>0</v>
      </c>
      <c r="BK170" s="360">
        <v>0</v>
      </c>
      <c r="BL170" s="360">
        <v>0</v>
      </c>
      <c r="BM170" s="360">
        <v>0</v>
      </c>
      <c r="BN170" s="349">
        <f t="shared" si="324"/>
        <v>0</v>
      </c>
      <c r="BO170" s="119"/>
      <c r="BP170" s="360">
        <v>0</v>
      </c>
      <c r="BQ170" s="360">
        <v>0</v>
      </c>
      <c r="BR170" s="360">
        <v>0</v>
      </c>
      <c r="BS170" s="360">
        <v>0</v>
      </c>
      <c r="BT170" s="360">
        <v>0</v>
      </c>
      <c r="BU170" s="360">
        <v>0</v>
      </c>
      <c r="BV170" s="202">
        <f t="shared" si="325"/>
        <v>0</v>
      </c>
      <c r="BW170" s="117"/>
      <c r="BX170" s="360">
        <v>0</v>
      </c>
      <c r="BY170" s="360">
        <v>0</v>
      </c>
      <c r="BZ170" s="360">
        <v>0</v>
      </c>
      <c r="CA170" s="360">
        <v>0</v>
      </c>
      <c r="CB170" s="360">
        <v>0</v>
      </c>
      <c r="CC170" s="360">
        <v>0</v>
      </c>
      <c r="CD170" s="202">
        <f t="shared" si="326"/>
        <v>0</v>
      </c>
      <c r="CE170" s="117"/>
      <c r="CF170" s="360">
        <v>0</v>
      </c>
      <c r="CG170" s="360">
        <v>0</v>
      </c>
      <c r="CH170" s="360">
        <v>0</v>
      </c>
      <c r="CI170" s="360">
        <v>0</v>
      </c>
      <c r="CJ170" s="360">
        <v>0</v>
      </c>
      <c r="CK170" s="360">
        <v>0</v>
      </c>
      <c r="CL170" s="117"/>
      <c r="CM170" s="360">
        <v>0</v>
      </c>
      <c r="CN170" s="360">
        <v>0</v>
      </c>
      <c r="CO170" s="360">
        <v>0</v>
      </c>
      <c r="CP170" s="360">
        <v>0</v>
      </c>
      <c r="CQ170" s="360">
        <v>0</v>
      </c>
      <c r="CR170" s="360">
        <v>0</v>
      </c>
      <c r="CS170" s="197"/>
      <c r="CT170" s="272">
        <f t="shared" si="327"/>
        <v>0</v>
      </c>
      <c r="CU170" s="272">
        <f t="shared" si="328"/>
        <v>0</v>
      </c>
      <c r="CV170" s="272">
        <f t="shared" si="329"/>
        <v>0</v>
      </c>
      <c r="CW170" s="272">
        <f t="shared" si="330"/>
        <v>0</v>
      </c>
      <c r="CX170" s="272">
        <f t="shared" si="285"/>
        <v>0</v>
      </c>
      <c r="CY170" s="272">
        <f t="shared" si="286"/>
        <v>0</v>
      </c>
    </row>
    <row r="171" spans="1:103" ht="15" customHeight="1" x14ac:dyDescent="0.25">
      <c r="A171" s="358">
        <v>2107020600</v>
      </c>
      <c r="B171" s="76"/>
      <c r="C171" s="75"/>
      <c r="D171" s="363" t="s">
        <v>239</v>
      </c>
      <c r="E171" s="360">
        <v>0</v>
      </c>
      <c r="F171" s="360">
        <v>0</v>
      </c>
      <c r="G171" s="360">
        <v>0</v>
      </c>
      <c r="H171" s="360">
        <v>0</v>
      </c>
      <c r="I171" s="360">
        <v>0</v>
      </c>
      <c r="J171" s="360">
        <v>0</v>
      </c>
      <c r="K171" s="352"/>
      <c r="L171" s="360">
        <v>0</v>
      </c>
      <c r="M171" s="360">
        <v>0</v>
      </c>
      <c r="N171" s="360">
        <v>0</v>
      </c>
      <c r="O171" s="360">
        <v>0</v>
      </c>
      <c r="P171" s="360">
        <v>0</v>
      </c>
      <c r="Q171" s="360">
        <v>0</v>
      </c>
      <c r="R171" s="202">
        <f t="shared" si="318"/>
        <v>0</v>
      </c>
      <c r="S171" s="119"/>
      <c r="T171" s="360">
        <v>0</v>
      </c>
      <c r="U171" s="360">
        <v>0</v>
      </c>
      <c r="V171" s="360">
        <v>0</v>
      </c>
      <c r="W171" s="360">
        <v>0</v>
      </c>
      <c r="X171" s="360">
        <v>0</v>
      </c>
      <c r="Y171" s="361">
        <v>0</v>
      </c>
      <c r="Z171" s="116">
        <f t="shared" si="319"/>
        <v>0</v>
      </c>
      <c r="AA171" s="119"/>
      <c r="AB171" s="360">
        <v>0</v>
      </c>
      <c r="AC171" s="360">
        <v>0</v>
      </c>
      <c r="AD171" s="360">
        <v>0</v>
      </c>
      <c r="AE171" s="360">
        <v>0</v>
      </c>
      <c r="AF171" s="360">
        <v>0</v>
      </c>
      <c r="AG171" s="360">
        <v>0</v>
      </c>
      <c r="AH171" s="202">
        <f t="shared" si="320"/>
        <v>0</v>
      </c>
      <c r="AI171" s="119"/>
      <c r="AJ171" s="360">
        <v>0</v>
      </c>
      <c r="AK171" s="360">
        <v>0</v>
      </c>
      <c r="AL171" s="360">
        <v>0</v>
      </c>
      <c r="AM171" s="360">
        <v>0</v>
      </c>
      <c r="AN171" s="360">
        <v>0</v>
      </c>
      <c r="AO171" s="360">
        <v>0</v>
      </c>
      <c r="AP171" s="349">
        <f t="shared" si="321"/>
        <v>0</v>
      </c>
      <c r="AQ171" s="119"/>
      <c r="AR171" s="360">
        <v>0</v>
      </c>
      <c r="AS171" s="360">
        <v>0</v>
      </c>
      <c r="AT171" s="360">
        <v>0</v>
      </c>
      <c r="AU171" s="360">
        <v>0</v>
      </c>
      <c r="AV171" s="360">
        <v>0</v>
      </c>
      <c r="AW171" s="360">
        <v>0</v>
      </c>
      <c r="AX171" s="349">
        <f t="shared" si="322"/>
        <v>0</v>
      </c>
      <c r="AY171" s="119"/>
      <c r="AZ171" s="360">
        <v>0</v>
      </c>
      <c r="BA171" s="360">
        <v>0</v>
      </c>
      <c r="BB171" s="360">
        <v>0</v>
      </c>
      <c r="BC171" s="360">
        <v>0</v>
      </c>
      <c r="BD171" s="360">
        <v>0</v>
      </c>
      <c r="BE171" s="360">
        <v>0</v>
      </c>
      <c r="BF171" s="202">
        <f t="shared" si="323"/>
        <v>0</v>
      </c>
      <c r="BG171" s="119"/>
      <c r="BH171" s="360">
        <v>0</v>
      </c>
      <c r="BI171" s="360">
        <v>0</v>
      </c>
      <c r="BJ171" s="360">
        <v>0</v>
      </c>
      <c r="BK171" s="360">
        <v>0</v>
      </c>
      <c r="BL171" s="360">
        <v>0</v>
      </c>
      <c r="BM171" s="360">
        <v>0</v>
      </c>
      <c r="BN171" s="349">
        <f t="shared" si="324"/>
        <v>0</v>
      </c>
      <c r="BO171" s="119"/>
      <c r="BP171" s="360">
        <v>0</v>
      </c>
      <c r="BQ171" s="360">
        <v>0</v>
      </c>
      <c r="BR171" s="360">
        <v>0</v>
      </c>
      <c r="BS171" s="360">
        <v>0</v>
      </c>
      <c r="BT171" s="360">
        <v>0</v>
      </c>
      <c r="BU171" s="360">
        <v>0</v>
      </c>
      <c r="BV171" s="202">
        <f t="shared" si="325"/>
        <v>0</v>
      </c>
      <c r="BW171" s="117"/>
      <c r="BX171" s="360">
        <v>0</v>
      </c>
      <c r="BY171" s="360">
        <v>0</v>
      </c>
      <c r="BZ171" s="360">
        <v>0</v>
      </c>
      <c r="CA171" s="360">
        <v>0</v>
      </c>
      <c r="CB171" s="360">
        <v>0</v>
      </c>
      <c r="CC171" s="360">
        <v>0</v>
      </c>
      <c r="CD171" s="202">
        <f t="shared" si="326"/>
        <v>0</v>
      </c>
      <c r="CE171" s="117"/>
      <c r="CF171" s="360">
        <v>0</v>
      </c>
      <c r="CG171" s="360">
        <v>0</v>
      </c>
      <c r="CH171" s="360">
        <v>0</v>
      </c>
      <c r="CI171" s="360">
        <v>0</v>
      </c>
      <c r="CJ171" s="360">
        <v>0</v>
      </c>
      <c r="CK171" s="360">
        <v>0</v>
      </c>
      <c r="CL171" s="117"/>
      <c r="CM171" s="360">
        <v>0</v>
      </c>
      <c r="CN171" s="360">
        <v>0</v>
      </c>
      <c r="CO171" s="360">
        <v>0</v>
      </c>
      <c r="CP171" s="360">
        <v>0</v>
      </c>
      <c r="CQ171" s="360">
        <v>0</v>
      </c>
      <c r="CR171" s="360">
        <v>0</v>
      </c>
      <c r="CS171" s="197"/>
      <c r="CT171" s="272">
        <f t="shared" si="327"/>
        <v>0</v>
      </c>
      <c r="CU171" s="272">
        <f t="shared" si="328"/>
        <v>0</v>
      </c>
      <c r="CV171" s="272">
        <f t="shared" si="329"/>
        <v>0</v>
      </c>
      <c r="CW171" s="272">
        <f t="shared" si="330"/>
        <v>0</v>
      </c>
      <c r="CX171" s="272">
        <f t="shared" si="285"/>
        <v>0</v>
      </c>
      <c r="CY171" s="272">
        <f t="shared" si="286"/>
        <v>0</v>
      </c>
    </row>
    <row r="172" spans="1:103" ht="15" customHeight="1" x14ac:dyDescent="0.25">
      <c r="A172" s="358">
        <v>2107029000</v>
      </c>
      <c r="B172" s="76"/>
      <c r="C172" s="75"/>
      <c r="D172" s="362" t="s">
        <v>238</v>
      </c>
      <c r="E172" s="360">
        <v>0</v>
      </c>
      <c r="F172" s="360">
        <v>0</v>
      </c>
      <c r="G172" s="360">
        <v>0</v>
      </c>
      <c r="H172" s="360">
        <v>0</v>
      </c>
      <c r="I172" s="360">
        <v>0</v>
      </c>
      <c r="J172" s="360">
        <v>0</v>
      </c>
      <c r="K172" s="352"/>
      <c r="L172" s="360">
        <v>0</v>
      </c>
      <c r="M172" s="360">
        <v>0</v>
      </c>
      <c r="N172" s="360">
        <v>0</v>
      </c>
      <c r="O172" s="360">
        <v>0</v>
      </c>
      <c r="P172" s="360">
        <v>0</v>
      </c>
      <c r="Q172" s="360">
        <v>0</v>
      </c>
      <c r="R172" s="202">
        <f t="shared" si="318"/>
        <v>0</v>
      </c>
      <c r="S172" s="119"/>
      <c r="T172" s="360">
        <v>0</v>
      </c>
      <c r="U172" s="360">
        <v>0</v>
      </c>
      <c r="V172" s="360">
        <v>0</v>
      </c>
      <c r="W172" s="360">
        <v>0</v>
      </c>
      <c r="X172" s="360">
        <v>0</v>
      </c>
      <c r="Y172" s="361">
        <v>0</v>
      </c>
      <c r="Z172" s="116">
        <f t="shared" si="319"/>
        <v>0</v>
      </c>
      <c r="AA172" s="119"/>
      <c r="AB172" s="360">
        <v>0</v>
      </c>
      <c r="AC172" s="360">
        <v>0</v>
      </c>
      <c r="AD172" s="360">
        <v>0</v>
      </c>
      <c r="AE172" s="360">
        <v>0</v>
      </c>
      <c r="AF172" s="360">
        <v>0</v>
      </c>
      <c r="AG172" s="360">
        <v>0</v>
      </c>
      <c r="AH172" s="202">
        <f t="shared" si="320"/>
        <v>0</v>
      </c>
      <c r="AI172" s="119"/>
      <c r="AJ172" s="360">
        <v>0</v>
      </c>
      <c r="AK172" s="360">
        <v>0</v>
      </c>
      <c r="AL172" s="360">
        <v>0</v>
      </c>
      <c r="AM172" s="360">
        <v>0</v>
      </c>
      <c r="AN172" s="360">
        <v>0</v>
      </c>
      <c r="AO172" s="360">
        <v>0</v>
      </c>
      <c r="AP172" s="349">
        <f t="shared" si="321"/>
        <v>0</v>
      </c>
      <c r="AQ172" s="119"/>
      <c r="AR172" s="360">
        <v>0</v>
      </c>
      <c r="AS172" s="360">
        <v>0</v>
      </c>
      <c r="AT172" s="360">
        <v>0</v>
      </c>
      <c r="AU172" s="360">
        <v>0</v>
      </c>
      <c r="AV172" s="360">
        <v>0</v>
      </c>
      <c r="AW172" s="360">
        <v>0</v>
      </c>
      <c r="AX172" s="349">
        <f t="shared" si="322"/>
        <v>0</v>
      </c>
      <c r="AY172" s="119"/>
      <c r="AZ172" s="360">
        <v>0</v>
      </c>
      <c r="BA172" s="360">
        <v>0</v>
      </c>
      <c r="BB172" s="360">
        <v>0</v>
      </c>
      <c r="BC172" s="360">
        <v>0</v>
      </c>
      <c r="BD172" s="360">
        <v>0</v>
      </c>
      <c r="BE172" s="360">
        <v>0</v>
      </c>
      <c r="BF172" s="202">
        <f t="shared" si="323"/>
        <v>0</v>
      </c>
      <c r="BG172" s="119"/>
      <c r="BH172" s="360">
        <v>0</v>
      </c>
      <c r="BI172" s="360">
        <v>0</v>
      </c>
      <c r="BJ172" s="360">
        <v>0</v>
      </c>
      <c r="BK172" s="360">
        <v>0</v>
      </c>
      <c r="BL172" s="360">
        <v>0</v>
      </c>
      <c r="BM172" s="360">
        <v>0</v>
      </c>
      <c r="BN172" s="349">
        <f t="shared" si="324"/>
        <v>0</v>
      </c>
      <c r="BO172" s="119"/>
      <c r="BP172" s="360">
        <v>0</v>
      </c>
      <c r="BQ172" s="360">
        <v>0</v>
      </c>
      <c r="BR172" s="360">
        <v>0</v>
      </c>
      <c r="BS172" s="360">
        <v>0</v>
      </c>
      <c r="BT172" s="360">
        <v>0</v>
      </c>
      <c r="BU172" s="360">
        <v>0</v>
      </c>
      <c r="BV172" s="202">
        <f t="shared" si="325"/>
        <v>0</v>
      </c>
      <c r="BW172" s="117"/>
      <c r="BX172" s="360">
        <v>0</v>
      </c>
      <c r="BY172" s="360">
        <v>0</v>
      </c>
      <c r="BZ172" s="360">
        <v>0</v>
      </c>
      <c r="CA172" s="360">
        <v>0</v>
      </c>
      <c r="CB172" s="360">
        <v>0</v>
      </c>
      <c r="CC172" s="360">
        <v>0</v>
      </c>
      <c r="CD172" s="202">
        <f t="shared" si="326"/>
        <v>0</v>
      </c>
      <c r="CE172" s="117"/>
      <c r="CF172" s="360">
        <v>0</v>
      </c>
      <c r="CG172" s="360">
        <v>0</v>
      </c>
      <c r="CH172" s="360">
        <v>0</v>
      </c>
      <c r="CI172" s="360">
        <v>0</v>
      </c>
      <c r="CJ172" s="360">
        <v>0</v>
      </c>
      <c r="CK172" s="360">
        <v>0</v>
      </c>
      <c r="CL172" s="117"/>
      <c r="CM172" s="360">
        <v>0</v>
      </c>
      <c r="CN172" s="360">
        <v>0</v>
      </c>
      <c r="CO172" s="360">
        <v>0</v>
      </c>
      <c r="CP172" s="360">
        <v>0</v>
      </c>
      <c r="CQ172" s="360">
        <v>0</v>
      </c>
      <c r="CR172" s="360">
        <v>0</v>
      </c>
      <c r="CS172" s="197"/>
      <c r="CT172" s="272">
        <f t="shared" si="327"/>
        <v>0</v>
      </c>
      <c r="CU172" s="272">
        <f t="shared" si="328"/>
        <v>0</v>
      </c>
      <c r="CV172" s="272">
        <f t="shared" si="329"/>
        <v>0</v>
      </c>
      <c r="CW172" s="272">
        <f t="shared" si="330"/>
        <v>0</v>
      </c>
      <c r="CX172" s="272">
        <f t="shared" si="285"/>
        <v>0</v>
      </c>
      <c r="CY172" s="272">
        <f t="shared" si="286"/>
        <v>0</v>
      </c>
    </row>
    <row r="173" spans="1:103" ht="15" customHeight="1" x14ac:dyDescent="0.25">
      <c r="A173" s="347">
        <v>2108000000</v>
      </c>
      <c r="B173" s="377" t="s">
        <v>237</v>
      </c>
      <c r="C173" s="377"/>
      <c r="D173" s="377"/>
      <c r="E173" s="375">
        <f t="shared" ref="E173:J173" si="343">E174+E180+E187</f>
        <v>0</v>
      </c>
      <c r="F173" s="375">
        <f t="shared" si="343"/>
        <v>0</v>
      </c>
      <c r="G173" s="375">
        <f t="shared" si="343"/>
        <v>0</v>
      </c>
      <c r="H173" s="375">
        <f t="shared" si="343"/>
        <v>0</v>
      </c>
      <c r="I173" s="375">
        <f t="shared" si="343"/>
        <v>0</v>
      </c>
      <c r="J173" s="375">
        <f t="shared" si="343"/>
        <v>0</v>
      </c>
      <c r="K173" s="352"/>
      <c r="L173" s="375">
        <f t="shared" ref="L173:Q173" si="344">L174+L180+L187</f>
        <v>0</v>
      </c>
      <c r="M173" s="375">
        <f t="shared" si="344"/>
        <v>0</v>
      </c>
      <c r="N173" s="375">
        <f t="shared" si="344"/>
        <v>0</v>
      </c>
      <c r="O173" s="375">
        <f t="shared" si="344"/>
        <v>0</v>
      </c>
      <c r="P173" s="375">
        <f t="shared" si="344"/>
        <v>0</v>
      </c>
      <c r="Q173" s="375">
        <f t="shared" si="344"/>
        <v>0</v>
      </c>
      <c r="R173" s="83">
        <f t="shared" si="318"/>
        <v>0</v>
      </c>
      <c r="S173" s="119"/>
      <c r="T173" s="375">
        <f t="shared" ref="T173:Y173" si="345">T174+T180+T187</f>
        <v>0</v>
      </c>
      <c r="U173" s="375">
        <f t="shared" si="345"/>
        <v>0</v>
      </c>
      <c r="V173" s="375">
        <f t="shared" si="345"/>
        <v>0</v>
      </c>
      <c r="W173" s="375">
        <f t="shared" si="345"/>
        <v>0</v>
      </c>
      <c r="X173" s="375">
        <f t="shared" si="345"/>
        <v>0</v>
      </c>
      <c r="Y173" s="376">
        <f t="shared" si="345"/>
        <v>0</v>
      </c>
      <c r="Z173" s="83">
        <f t="shared" si="319"/>
        <v>0</v>
      </c>
      <c r="AA173" s="119"/>
      <c r="AB173" s="375">
        <f t="shared" ref="AB173:AG173" si="346">AB174+AB180+AB187</f>
        <v>0</v>
      </c>
      <c r="AC173" s="375">
        <f t="shared" si="346"/>
        <v>0</v>
      </c>
      <c r="AD173" s="375">
        <f t="shared" si="346"/>
        <v>0</v>
      </c>
      <c r="AE173" s="375">
        <f t="shared" si="346"/>
        <v>0</v>
      </c>
      <c r="AF173" s="375">
        <f t="shared" si="346"/>
        <v>0</v>
      </c>
      <c r="AG173" s="375">
        <f t="shared" si="346"/>
        <v>0</v>
      </c>
      <c r="AH173" s="83">
        <f t="shared" si="320"/>
        <v>0</v>
      </c>
      <c r="AI173" s="119"/>
      <c r="AJ173" s="375">
        <f t="shared" ref="AJ173:AO173" si="347">AJ174+AJ180+AJ187</f>
        <v>0</v>
      </c>
      <c r="AK173" s="375">
        <f t="shared" si="347"/>
        <v>0</v>
      </c>
      <c r="AL173" s="375">
        <f t="shared" si="347"/>
        <v>0</v>
      </c>
      <c r="AM173" s="375">
        <f t="shared" si="347"/>
        <v>0</v>
      </c>
      <c r="AN173" s="375">
        <f t="shared" si="347"/>
        <v>0</v>
      </c>
      <c r="AO173" s="375">
        <f t="shared" si="347"/>
        <v>0</v>
      </c>
      <c r="AP173" s="342">
        <f t="shared" si="321"/>
        <v>0</v>
      </c>
      <c r="AQ173" s="119"/>
      <c r="AR173" s="375">
        <f t="shared" ref="AR173:AW173" si="348">AR174+AR180+AR187</f>
        <v>0</v>
      </c>
      <c r="AS173" s="375">
        <f t="shared" si="348"/>
        <v>0</v>
      </c>
      <c r="AT173" s="375">
        <f t="shared" si="348"/>
        <v>0</v>
      </c>
      <c r="AU173" s="375">
        <f t="shared" si="348"/>
        <v>0</v>
      </c>
      <c r="AV173" s="375">
        <f t="shared" si="348"/>
        <v>0</v>
      </c>
      <c r="AW173" s="375">
        <f t="shared" si="348"/>
        <v>0</v>
      </c>
      <c r="AX173" s="342">
        <f t="shared" si="322"/>
        <v>0</v>
      </c>
      <c r="AY173" s="119"/>
      <c r="AZ173" s="375">
        <f t="shared" ref="AZ173:BE173" si="349">AZ174+AZ180+AZ187</f>
        <v>0</v>
      </c>
      <c r="BA173" s="375">
        <f t="shared" si="349"/>
        <v>0</v>
      </c>
      <c r="BB173" s="375">
        <f t="shared" si="349"/>
        <v>0</v>
      </c>
      <c r="BC173" s="375">
        <f t="shared" si="349"/>
        <v>0</v>
      </c>
      <c r="BD173" s="375">
        <f t="shared" si="349"/>
        <v>0</v>
      </c>
      <c r="BE173" s="375">
        <f t="shared" si="349"/>
        <v>0</v>
      </c>
      <c r="BF173" s="83">
        <f t="shared" si="323"/>
        <v>0</v>
      </c>
      <c r="BG173" s="119"/>
      <c r="BH173" s="375">
        <f t="shared" ref="BH173:BM173" si="350">BH174+BH180+BH187</f>
        <v>0</v>
      </c>
      <c r="BI173" s="375">
        <f t="shared" si="350"/>
        <v>0</v>
      </c>
      <c r="BJ173" s="375">
        <f t="shared" si="350"/>
        <v>0</v>
      </c>
      <c r="BK173" s="375">
        <f t="shared" si="350"/>
        <v>0</v>
      </c>
      <c r="BL173" s="375">
        <f t="shared" si="350"/>
        <v>0</v>
      </c>
      <c r="BM173" s="375">
        <f t="shared" si="350"/>
        <v>0</v>
      </c>
      <c r="BN173" s="342">
        <f t="shared" si="324"/>
        <v>0</v>
      </c>
      <c r="BO173" s="119"/>
      <c r="BP173" s="375">
        <f t="shared" ref="BP173:BU173" si="351">BP174+BP180+BP187</f>
        <v>0</v>
      </c>
      <c r="BQ173" s="375">
        <f t="shared" si="351"/>
        <v>0</v>
      </c>
      <c r="BR173" s="375">
        <f t="shared" si="351"/>
        <v>0</v>
      </c>
      <c r="BS173" s="375">
        <f t="shared" si="351"/>
        <v>0</v>
      </c>
      <c r="BT173" s="375">
        <f t="shared" si="351"/>
        <v>0</v>
      </c>
      <c r="BU173" s="375">
        <f t="shared" si="351"/>
        <v>0</v>
      </c>
      <c r="BV173" s="83">
        <f t="shared" si="325"/>
        <v>0</v>
      </c>
      <c r="BW173" s="117"/>
      <c r="BX173" s="375">
        <f t="shared" ref="BX173:CC173" si="352">BX174+BX180+BX187</f>
        <v>0</v>
      </c>
      <c r="BY173" s="375">
        <f t="shared" si="352"/>
        <v>0</v>
      </c>
      <c r="BZ173" s="375">
        <f t="shared" si="352"/>
        <v>0</v>
      </c>
      <c r="CA173" s="375">
        <f t="shared" si="352"/>
        <v>0</v>
      </c>
      <c r="CB173" s="375">
        <f t="shared" si="352"/>
        <v>0</v>
      </c>
      <c r="CC173" s="375">
        <f t="shared" si="352"/>
        <v>0</v>
      </c>
      <c r="CD173" s="83">
        <f t="shared" si="326"/>
        <v>0</v>
      </c>
      <c r="CE173" s="117"/>
      <c r="CF173" s="375">
        <f t="shared" ref="CF173:CK173" si="353">CF174+CF180+CF187</f>
        <v>0</v>
      </c>
      <c r="CG173" s="375">
        <f t="shared" si="353"/>
        <v>0</v>
      </c>
      <c r="CH173" s="375">
        <f t="shared" si="353"/>
        <v>0</v>
      </c>
      <c r="CI173" s="375">
        <f t="shared" si="353"/>
        <v>0</v>
      </c>
      <c r="CJ173" s="375">
        <f t="shared" si="353"/>
        <v>0</v>
      </c>
      <c r="CK173" s="375">
        <f t="shared" si="353"/>
        <v>0</v>
      </c>
      <c r="CL173" s="117"/>
      <c r="CM173" s="375">
        <f t="shared" ref="CM173:CR173" si="354">CM174+CM180+CM187</f>
        <v>0</v>
      </c>
      <c r="CN173" s="375">
        <f t="shared" si="354"/>
        <v>0</v>
      </c>
      <c r="CO173" s="375">
        <f t="shared" si="354"/>
        <v>0</v>
      </c>
      <c r="CP173" s="375">
        <f t="shared" si="354"/>
        <v>0</v>
      </c>
      <c r="CQ173" s="375">
        <f t="shared" si="354"/>
        <v>0</v>
      </c>
      <c r="CR173" s="375">
        <f t="shared" si="354"/>
        <v>0</v>
      </c>
      <c r="CS173" s="197"/>
      <c r="CT173" s="60">
        <f t="shared" si="327"/>
        <v>0</v>
      </c>
      <c r="CU173" s="60">
        <f t="shared" si="328"/>
        <v>0</v>
      </c>
      <c r="CV173" s="60">
        <f t="shared" si="329"/>
        <v>0</v>
      </c>
      <c r="CW173" s="60">
        <f t="shared" si="330"/>
        <v>0</v>
      </c>
      <c r="CX173" s="60">
        <f t="shared" si="285"/>
        <v>0</v>
      </c>
      <c r="CY173" s="60">
        <f t="shared" si="286"/>
        <v>0</v>
      </c>
    </row>
    <row r="174" spans="1:103" ht="15" customHeight="1" x14ac:dyDescent="0.25">
      <c r="A174" s="355">
        <v>2108010000</v>
      </c>
      <c r="B174" s="103"/>
      <c r="C174" s="359" t="s">
        <v>236</v>
      </c>
      <c r="D174" s="353"/>
      <c r="E174" s="348">
        <f t="shared" ref="E174:J174" si="355">E175+E176</f>
        <v>0</v>
      </c>
      <c r="F174" s="348">
        <f t="shared" si="355"/>
        <v>0</v>
      </c>
      <c r="G174" s="348">
        <f t="shared" si="355"/>
        <v>0</v>
      </c>
      <c r="H174" s="348">
        <f t="shared" si="355"/>
        <v>0</v>
      </c>
      <c r="I174" s="348">
        <f t="shared" si="355"/>
        <v>0</v>
      </c>
      <c r="J174" s="348">
        <f t="shared" si="355"/>
        <v>0</v>
      </c>
      <c r="K174" s="352"/>
      <c r="L174" s="348">
        <f t="shared" ref="L174:Q174" si="356">L175+L176</f>
        <v>0</v>
      </c>
      <c r="M174" s="348">
        <f t="shared" si="356"/>
        <v>0</v>
      </c>
      <c r="N174" s="348">
        <f t="shared" si="356"/>
        <v>0</v>
      </c>
      <c r="O174" s="348">
        <f t="shared" si="356"/>
        <v>0</v>
      </c>
      <c r="P174" s="348">
        <f t="shared" si="356"/>
        <v>0</v>
      </c>
      <c r="Q174" s="348">
        <f t="shared" si="356"/>
        <v>0</v>
      </c>
      <c r="R174" s="202">
        <f t="shared" si="318"/>
        <v>0</v>
      </c>
      <c r="S174" s="119"/>
      <c r="T174" s="348">
        <f t="shared" ref="T174:Y174" si="357">T175+T176</f>
        <v>0</v>
      </c>
      <c r="U174" s="348">
        <f t="shared" si="357"/>
        <v>0</v>
      </c>
      <c r="V174" s="348">
        <f t="shared" si="357"/>
        <v>0</v>
      </c>
      <c r="W174" s="348">
        <f t="shared" si="357"/>
        <v>0</v>
      </c>
      <c r="X174" s="348">
        <f t="shared" si="357"/>
        <v>0</v>
      </c>
      <c r="Y174" s="356">
        <f t="shared" si="357"/>
        <v>0</v>
      </c>
      <c r="Z174" s="116">
        <f t="shared" si="319"/>
        <v>0</v>
      </c>
      <c r="AA174" s="119"/>
      <c r="AB174" s="348">
        <f t="shared" ref="AB174:AG174" si="358">AB175+AB176</f>
        <v>0</v>
      </c>
      <c r="AC174" s="348">
        <f t="shared" si="358"/>
        <v>0</v>
      </c>
      <c r="AD174" s="348">
        <f t="shared" si="358"/>
        <v>0</v>
      </c>
      <c r="AE174" s="348">
        <f t="shared" si="358"/>
        <v>0</v>
      </c>
      <c r="AF174" s="348">
        <f t="shared" si="358"/>
        <v>0</v>
      </c>
      <c r="AG174" s="348">
        <f t="shared" si="358"/>
        <v>0</v>
      </c>
      <c r="AH174" s="202">
        <f t="shared" si="320"/>
        <v>0</v>
      </c>
      <c r="AI174" s="119"/>
      <c r="AJ174" s="348">
        <f t="shared" ref="AJ174:AO174" si="359">AJ175+AJ176</f>
        <v>0</v>
      </c>
      <c r="AK174" s="348">
        <f t="shared" si="359"/>
        <v>0</v>
      </c>
      <c r="AL174" s="348">
        <f t="shared" si="359"/>
        <v>0</v>
      </c>
      <c r="AM174" s="348">
        <f t="shared" si="359"/>
        <v>0</v>
      </c>
      <c r="AN174" s="348">
        <f t="shared" si="359"/>
        <v>0</v>
      </c>
      <c r="AO174" s="348">
        <f t="shared" si="359"/>
        <v>0</v>
      </c>
      <c r="AP174" s="349">
        <f t="shared" si="321"/>
        <v>0</v>
      </c>
      <c r="AQ174" s="119"/>
      <c r="AR174" s="348">
        <f t="shared" ref="AR174:AW174" si="360">AR175+AR176</f>
        <v>0</v>
      </c>
      <c r="AS174" s="348">
        <f t="shared" si="360"/>
        <v>0</v>
      </c>
      <c r="AT174" s="348">
        <f t="shared" si="360"/>
        <v>0</v>
      </c>
      <c r="AU174" s="348">
        <f t="shared" si="360"/>
        <v>0</v>
      </c>
      <c r="AV174" s="348">
        <f t="shared" si="360"/>
        <v>0</v>
      </c>
      <c r="AW174" s="348">
        <f t="shared" si="360"/>
        <v>0</v>
      </c>
      <c r="AX174" s="349">
        <f t="shared" si="322"/>
        <v>0</v>
      </c>
      <c r="AY174" s="119"/>
      <c r="AZ174" s="348">
        <f t="shared" ref="AZ174:BE174" si="361">AZ175+AZ176</f>
        <v>0</v>
      </c>
      <c r="BA174" s="348">
        <f t="shared" si="361"/>
        <v>0</v>
      </c>
      <c r="BB174" s="348">
        <f t="shared" si="361"/>
        <v>0</v>
      </c>
      <c r="BC174" s="348">
        <f t="shared" si="361"/>
        <v>0</v>
      </c>
      <c r="BD174" s="348">
        <f t="shared" si="361"/>
        <v>0</v>
      </c>
      <c r="BE174" s="348">
        <f t="shared" si="361"/>
        <v>0</v>
      </c>
      <c r="BF174" s="202">
        <f t="shared" si="323"/>
        <v>0</v>
      </c>
      <c r="BG174" s="119"/>
      <c r="BH174" s="348">
        <f t="shared" ref="BH174:BM174" si="362">BH175+BH176</f>
        <v>0</v>
      </c>
      <c r="BI174" s="348">
        <f t="shared" si="362"/>
        <v>0</v>
      </c>
      <c r="BJ174" s="348">
        <f t="shared" si="362"/>
        <v>0</v>
      </c>
      <c r="BK174" s="348">
        <f t="shared" si="362"/>
        <v>0</v>
      </c>
      <c r="BL174" s="348">
        <f t="shared" si="362"/>
        <v>0</v>
      </c>
      <c r="BM174" s="348">
        <f t="shared" si="362"/>
        <v>0</v>
      </c>
      <c r="BN174" s="349">
        <f t="shared" si="324"/>
        <v>0</v>
      </c>
      <c r="BO174" s="119"/>
      <c r="BP174" s="348">
        <f t="shared" ref="BP174:BU174" si="363">BP175+BP176</f>
        <v>0</v>
      </c>
      <c r="BQ174" s="348">
        <f t="shared" si="363"/>
        <v>0</v>
      </c>
      <c r="BR174" s="348">
        <f t="shared" si="363"/>
        <v>0</v>
      </c>
      <c r="BS174" s="348">
        <f t="shared" si="363"/>
        <v>0</v>
      </c>
      <c r="BT174" s="348">
        <f t="shared" si="363"/>
        <v>0</v>
      </c>
      <c r="BU174" s="348">
        <f t="shared" si="363"/>
        <v>0</v>
      </c>
      <c r="BV174" s="202">
        <f t="shared" si="325"/>
        <v>0</v>
      </c>
      <c r="BW174" s="117"/>
      <c r="BX174" s="348">
        <f t="shared" ref="BX174:CC174" si="364">BX175+BX176</f>
        <v>0</v>
      </c>
      <c r="BY174" s="348">
        <f t="shared" si="364"/>
        <v>0</v>
      </c>
      <c r="BZ174" s="348">
        <f t="shared" si="364"/>
        <v>0</v>
      </c>
      <c r="CA174" s="348">
        <f t="shared" si="364"/>
        <v>0</v>
      </c>
      <c r="CB174" s="348">
        <f t="shared" si="364"/>
        <v>0</v>
      </c>
      <c r="CC174" s="348">
        <f t="shared" si="364"/>
        <v>0</v>
      </c>
      <c r="CD174" s="202">
        <f t="shared" si="326"/>
        <v>0</v>
      </c>
      <c r="CE174" s="117"/>
      <c r="CF174" s="348">
        <f t="shared" ref="CF174:CK174" si="365">CF175+CF176</f>
        <v>0</v>
      </c>
      <c r="CG174" s="348">
        <f t="shared" si="365"/>
        <v>0</v>
      </c>
      <c r="CH174" s="348">
        <f t="shared" si="365"/>
        <v>0</v>
      </c>
      <c r="CI174" s="348">
        <f t="shared" si="365"/>
        <v>0</v>
      </c>
      <c r="CJ174" s="348">
        <f t="shared" si="365"/>
        <v>0</v>
      </c>
      <c r="CK174" s="348">
        <f t="shared" si="365"/>
        <v>0</v>
      </c>
      <c r="CL174" s="117"/>
      <c r="CM174" s="348">
        <f t="shared" ref="CM174:CR174" si="366">CM175+CM176</f>
        <v>0</v>
      </c>
      <c r="CN174" s="348">
        <f t="shared" si="366"/>
        <v>0</v>
      </c>
      <c r="CO174" s="348">
        <f t="shared" si="366"/>
        <v>0</v>
      </c>
      <c r="CP174" s="348">
        <f t="shared" si="366"/>
        <v>0</v>
      </c>
      <c r="CQ174" s="348">
        <f t="shared" si="366"/>
        <v>0</v>
      </c>
      <c r="CR174" s="348">
        <f t="shared" si="366"/>
        <v>0</v>
      </c>
      <c r="CS174" s="197"/>
      <c r="CT174" s="272">
        <f t="shared" si="327"/>
        <v>0</v>
      </c>
      <c r="CU174" s="272">
        <f t="shared" si="328"/>
        <v>0</v>
      </c>
      <c r="CV174" s="272">
        <f t="shared" si="329"/>
        <v>0</v>
      </c>
      <c r="CW174" s="272">
        <f t="shared" si="330"/>
        <v>0</v>
      </c>
      <c r="CX174" s="272">
        <f t="shared" si="285"/>
        <v>0</v>
      </c>
      <c r="CY174" s="272">
        <f t="shared" si="286"/>
        <v>0</v>
      </c>
    </row>
    <row r="175" spans="1:103" ht="15" customHeight="1" x14ac:dyDescent="0.25">
      <c r="A175" s="358">
        <v>2108010100</v>
      </c>
      <c r="B175" s="98"/>
      <c r="C175" s="97"/>
      <c r="D175" s="362" t="s">
        <v>235</v>
      </c>
      <c r="E175" s="360">
        <v>0</v>
      </c>
      <c r="F175" s="360">
        <v>0</v>
      </c>
      <c r="G175" s="360">
        <v>0</v>
      </c>
      <c r="H175" s="360">
        <v>0</v>
      </c>
      <c r="I175" s="360">
        <v>0</v>
      </c>
      <c r="J175" s="360">
        <v>0</v>
      </c>
      <c r="K175" s="352"/>
      <c r="L175" s="360">
        <v>0</v>
      </c>
      <c r="M175" s="360">
        <v>0</v>
      </c>
      <c r="N175" s="360">
        <v>0</v>
      </c>
      <c r="O175" s="360">
        <v>0</v>
      </c>
      <c r="P175" s="360">
        <v>0</v>
      </c>
      <c r="Q175" s="360">
        <v>0</v>
      </c>
      <c r="R175" s="202">
        <f t="shared" si="318"/>
        <v>0</v>
      </c>
      <c r="S175" s="119"/>
      <c r="T175" s="360">
        <v>0</v>
      </c>
      <c r="U175" s="360">
        <v>0</v>
      </c>
      <c r="V175" s="360">
        <v>0</v>
      </c>
      <c r="W175" s="360">
        <v>0</v>
      </c>
      <c r="X175" s="360">
        <v>0</v>
      </c>
      <c r="Y175" s="361">
        <v>0</v>
      </c>
      <c r="Z175" s="116">
        <f t="shared" si="319"/>
        <v>0</v>
      </c>
      <c r="AA175" s="119"/>
      <c r="AB175" s="360">
        <v>0</v>
      </c>
      <c r="AC175" s="360">
        <v>0</v>
      </c>
      <c r="AD175" s="360">
        <v>0</v>
      </c>
      <c r="AE175" s="360">
        <v>0</v>
      </c>
      <c r="AF175" s="360">
        <v>0</v>
      </c>
      <c r="AG175" s="360">
        <v>0</v>
      </c>
      <c r="AH175" s="202">
        <f t="shared" si="320"/>
        <v>0</v>
      </c>
      <c r="AI175" s="119"/>
      <c r="AJ175" s="360">
        <v>0</v>
      </c>
      <c r="AK175" s="360">
        <v>0</v>
      </c>
      <c r="AL175" s="360">
        <v>0</v>
      </c>
      <c r="AM175" s="360">
        <v>0</v>
      </c>
      <c r="AN175" s="360">
        <v>0</v>
      </c>
      <c r="AO175" s="360">
        <v>0</v>
      </c>
      <c r="AP175" s="349">
        <f t="shared" si="321"/>
        <v>0</v>
      </c>
      <c r="AQ175" s="119"/>
      <c r="AR175" s="360">
        <v>0</v>
      </c>
      <c r="AS175" s="360">
        <v>0</v>
      </c>
      <c r="AT175" s="360">
        <v>0</v>
      </c>
      <c r="AU175" s="360">
        <v>0</v>
      </c>
      <c r="AV175" s="360">
        <v>0</v>
      </c>
      <c r="AW175" s="360">
        <v>0</v>
      </c>
      <c r="AX175" s="349">
        <f t="shared" si="322"/>
        <v>0</v>
      </c>
      <c r="AY175" s="119"/>
      <c r="AZ175" s="360">
        <v>0</v>
      </c>
      <c r="BA175" s="360">
        <v>0</v>
      </c>
      <c r="BB175" s="360">
        <v>0</v>
      </c>
      <c r="BC175" s="360">
        <v>0</v>
      </c>
      <c r="BD175" s="360">
        <v>0</v>
      </c>
      <c r="BE175" s="360">
        <v>0</v>
      </c>
      <c r="BF175" s="202">
        <f t="shared" si="323"/>
        <v>0</v>
      </c>
      <c r="BG175" s="119"/>
      <c r="BH175" s="360">
        <v>0</v>
      </c>
      <c r="BI175" s="360">
        <v>0</v>
      </c>
      <c r="BJ175" s="360">
        <v>0</v>
      </c>
      <c r="BK175" s="360">
        <v>0</v>
      </c>
      <c r="BL175" s="360">
        <v>0</v>
      </c>
      <c r="BM175" s="360">
        <v>0</v>
      </c>
      <c r="BN175" s="349">
        <f t="shared" si="324"/>
        <v>0</v>
      </c>
      <c r="BO175" s="119"/>
      <c r="BP175" s="360">
        <v>0</v>
      </c>
      <c r="BQ175" s="360">
        <v>0</v>
      </c>
      <c r="BR175" s="360">
        <v>0</v>
      </c>
      <c r="BS175" s="360">
        <v>0</v>
      </c>
      <c r="BT175" s="360">
        <v>0</v>
      </c>
      <c r="BU175" s="360">
        <v>0</v>
      </c>
      <c r="BV175" s="202">
        <f t="shared" si="325"/>
        <v>0</v>
      </c>
      <c r="BW175" s="117"/>
      <c r="BX175" s="360">
        <v>0</v>
      </c>
      <c r="BY175" s="360">
        <v>0</v>
      </c>
      <c r="BZ175" s="360">
        <v>0</v>
      </c>
      <c r="CA175" s="360">
        <v>0</v>
      </c>
      <c r="CB175" s="360">
        <v>0</v>
      </c>
      <c r="CC175" s="360">
        <v>0</v>
      </c>
      <c r="CD175" s="202">
        <f t="shared" si="326"/>
        <v>0</v>
      </c>
      <c r="CE175" s="117"/>
      <c r="CF175" s="360">
        <v>0</v>
      </c>
      <c r="CG175" s="360">
        <v>0</v>
      </c>
      <c r="CH175" s="360">
        <v>0</v>
      </c>
      <c r="CI175" s="360">
        <v>0</v>
      </c>
      <c r="CJ175" s="360">
        <v>0</v>
      </c>
      <c r="CK175" s="360">
        <v>0</v>
      </c>
      <c r="CL175" s="117"/>
      <c r="CM175" s="360">
        <v>0</v>
      </c>
      <c r="CN175" s="360">
        <v>0</v>
      </c>
      <c r="CO175" s="360">
        <v>0</v>
      </c>
      <c r="CP175" s="360">
        <v>0</v>
      </c>
      <c r="CQ175" s="360">
        <v>0</v>
      </c>
      <c r="CR175" s="360">
        <v>0</v>
      </c>
      <c r="CS175" s="197"/>
      <c r="CT175" s="272">
        <f t="shared" si="327"/>
        <v>0</v>
      </c>
      <c r="CU175" s="272">
        <f t="shared" si="328"/>
        <v>0</v>
      </c>
      <c r="CV175" s="272">
        <f t="shared" si="329"/>
        <v>0</v>
      </c>
      <c r="CW175" s="272">
        <f t="shared" si="330"/>
        <v>0</v>
      </c>
      <c r="CX175" s="272">
        <f t="shared" si="285"/>
        <v>0</v>
      </c>
      <c r="CY175" s="272">
        <f t="shared" si="286"/>
        <v>0</v>
      </c>
    </row>
    <row r="176" spans="1:103" ht="15" customHeight="1" x14ac:dyDescent="0.25">
      <c r="A176" s="358">
        <v>2108010200</v>
      </c>
      <c r="B176" s="76"/>
      <c r="C176" s="75"/>
      <c r="D176" s="374" t="s">
        <v>234</v>
      </c>
      <c r="E176" s="348">
        <f t="shared" ref="E176:J176" si="367">E177+E178</f>
        <v>0</v>
      </c>
      <c r="F176" s="348">
        <f t="shared" si="367"/>
        <v>0</v>
      </c>
      <c r="G176" s="348">
        <f t="shared" si="367"/>
        <v>0</v>
      </c>
      <c r="H176" s="348">
        <f t="shared" si="367"/>
        <v>0</v>
      </c>
      <c r="I176" s="348">
        <f t="shared" si="367"/>
        <v>0</v>
      </c>
      <c r="J176" s="348">
        <f t="shared" si="367"/>
        <v>0</v>
      </c>
      <c r="K176" s="352"/>
      <c r="L176" s="348">
        <f t="shared" ref="L176:Q176" si="368">L177+L178</f>
        <v>0</v>
      </c>
      <c r="M176" s="348">
        <f t="shared" si="368"/>
        <v>0</v>
      </c>
      <c r="N176" s="348">
        <f t="shared" si="368"/>
        <v>0</v>
      </c>
      <c r="O176" s="348">
        <f t="shared" si="368"/>
        <v>0</v>
      </c>
      <c r="P176" s="348">
        <f t="shared" si="368"/>
        <v>0</v>
      </c>
      <c r="Q176" s="348">
        <f t="shared" si="368"/>
        <v>0</v>
      </c>
      <c r="R176" s="202">
        <f t="shared" si="318"/>
        <v>0</v>
      </c>
      <c r="S176" s="119"/>
      <c r="T176" s="348">
        <f t="shared" ref="T176:Y176" si="369">T177+T178</f>
        <v>0</v>
      </c>
      <c r="U176" s="348">
        <f t="shared" si="369"/>
        <v>0</v>
      </c>
      <c r="V176" s="348">
        <f t="shared" si="369"/>
        <v>0</v>
      </c>
      <c r="W176" s="348">
        <f t="shared" si="369"/>
        <v>0</v>
      </c>
      <c r="X176" s="348">
        <f t="shared" si="369"/>
        <v>0</v>
      </c>
      <c r="Y176" s="356">
        <f t="shared" si="369"/>
        <v>0</v>
      </c>
      <c r="Z176" s="116">
        <f t="shared" si="319"/>
        <v>0</v>
      </c>
      <c r="AA176" s="119"/>
      <c r="AB176" s="348">
        <f t="shared" ref="AB176:AG176" si="370">AB177+AB178</f>
        <v>0</v>
      </c>
      <c r="AC176" s="348">
        <f t="shared" si="370"/>
        <v>0</v>
      </c>
      <c r="AD176" s="348">
        <f t="shared" si="370"/>
        <v>0</v>
      </c>
      <c r="AE176" s="348">
        <f t="shared" si="370"/>
        <v>0</v>
      </c>
      <c r="AF176" s="348">
        <f t="shared" si="370"/>
        <v>0</v>
      </c>
      <c r="AG176" s="348">
        <f t="shared" si="370"/>
        <v>0</v>
      </c>
      <c r="AH176" s="202">
        <f t="shared" si="320"/>
        <v>0</v>
      </c>
      <c r="AI176" s="119"/>
      <c r="AJ176" s="348">
        <f t="shared" ref="AJ176:AO176" si="371">AJ177+AJ178</f>
        <v>0</v>
      </c>
      <c r="AK176" s="348">
        <f t="shared" si="371"/>
        <v>0</v>
      </c>
      <c r="AL176" s="348">
        <f t="shared" si="371"/>
        <v>0</v>
      </c>
      <c r="AM176" s="348">
        <f t="shared" si="371"/>
        <v>0</v>
      </c>
      <c r="AN176" s="348">
        <f t="shared" si="371"/>
        <v>0</v>
      </c>
      <c r="AO176" s="348">
        <f t="shared" si="371"/>
        <v>0</v>
      </c>
      <c r="AP176" s="349">
        <f t="shared" si="321"/>
        <v>0</v>
      </c>
      <c r="AQ176" s="119"/>
      <c r="AR176" s="348">
        <f t="shared" ref="AR176:AW176" si="372">AR177+AR178</f>
        <v>0</v>
      </c>
      <c r="AS176" s="348">
        <f t="shared" si="372"/>
        <v>0</v>
      </c>
      <c r="AT176" s="348">
        <f t="shared" si="372"/>
        <v>0</v>
      </c>
      <c r="AU176" s="348">
        <f t="shared" si="372"/>
        <v>0</v>
      </c>
      <c r="AV176" s="348">
        <f t="shared" si="372"/>
        <v>0</v>
      </c>
      <c r="AW176" s="348">
        <f t="shared" si="372"/>
        <v>0</v>
      </c>
      <c r="AX176" s="349">
        <f t="shared" si="322"/>
        <v>0</v>
      </c>
      <c r="AY176" s="119"/>
      <c r="AZ176" s="348">
        <f t="shared" ref="AZ176:BE176" si="373">AZ177+AZ178</f>
        <v>0</v>
      </c>
      <c r="BA176" s="348">
        <f t="shared" si="373"/>
        <v>0</v>
      </c>
      <c r="BB176" s="348">
        <f t="shared" si="373"/>
        <v>0</v>
      </c>
      <c r="BC176" s="348">
        <f t="shared" si="373"/>
        <v>0</v>
      </c>
      <c r="BD176" s="348">
        <f t="shared" si="373"/>
        <v>0</v>
      </c>
      <c r="BE176" s="348">
        <f t="shared" si="373"/>
        <v>0</v>
      </c>
      <c r="BF176" s="202">
        <f t="shared" si="323"/>
        <v>0</v>
      </c>
      <c r="BG176" s="119"/>
      <c r="BH176" s="348">
        <f t="shared" ref="BH176:BM176" si="374">BH177+BH178</f>
        <v>0</v>
      </c>
      <c r="BI176" s="348">
        <f t="shared" si="374"/>
        <v>0</v>
      </c>
      <c r="BJ176" s="348">
        <f t="shared" si="374"/>
        <v>0</v>
      </c>
      <c r="BK176" s="348">
        <f t="shared" si="374"/>
        <v>0</v>
      </c>
      <c r="BL176" s="348">
        <f t="shared" si="374"/>
        <v>0</v>
      </c>
      <c r="BM176" s="348">
        <f t="shared" si="374"/>
        <v>0</v>
      </c>
      <c r="BN176" s="349">
        <f t="shared" si="324"/>
        <v>0</v>
      </c>
      <c r="BO176" s="119"/>
      <c r="BP176" s="348">
        <f t="shared" ref="BP176:BU176" si="375">BP177+BP178</f>
        <v>0</v>
      </c>
      <c r="BQ176" s="348">
        <f t="shared" si="375"/>
        <v>0</v>
      </c>
      <c r="BR176" s="348">
        <f t="shared" si="375"/>
        <v>0</v>
      </c>
      <c r="BS176" s="348">
        <f t="shared" si="375"/>
        <v>0</v>
      </c>
      <c r="BT176" s="348">
        <f t="shared" si="375"/>
        <v>0</v>
      </c>
      <c r="BU176" s="348">
        <f t="shared" si="375"/>
        <v>0</v>
      </c>
      <c r="BV176" s="202">
        <f t="shared" si="325"/>
        <v>0</v>
      </c>
      <c r="BW176" s="117"/>
      <c r="BX176" s="348">
        <f t="shared" ref="BX176:CC176" si="376">BX177+BX178</f>
        <v>0</v>
      </c>
      <c r="BY176" s="348">
        <f t="shared" si="376"/>
        <v>0</v>
      </c>
      <c r="BZ176" s="348">
        <f t="shared" si="376"/>
        <v>0</v>
      </c>
      <c r="CA176" s="348">
        <f t="shared" si="376"/>
        <v>0</v>
      </c>
      <c r="CB176" s="348">
        <f t="shared" si="376"/>
        <v>0</v>
      </c>
      <c r="CC176" s="348">
        <f t="shared" si="376"/>
        <v>0</v>
      </c>
      <c r="CD176" s="202">
        <f t="shared" si="326"/>
        <v>0</v>
      </c>
      <c r="CE176" s="117"/>
      <c r="CF176" s="348">
        <f t="shared" ref="CF176:CK176" si="377">CF177+CF178</f>
        <v>0</v>
      </c>
      <c r="CG176" s="348">
        <f t="shared" si="377"/>
        <v>0</v>
      </c>
      <c r="CH176" s="348">
        <f t="shared" si="377"/>
        <v>0</v>
      </c>
      <c r="CI176" s="348">
        <f t="shared" si="377"/>
        <v>0</v>
      </c>
      <c r="CJ176" s="348">
        <f t="shared" si="377"/>
        <v>0</v>
      </c>
      <c r="CK176" s="348">
        <f t="shared" si="377"/>
        <v>0</v>
      </c>
      <c r="CL176" s="117"/>
      <c r="CM176" s="348">
        <f t="shared" ref="CM176:CR176" si="378">CM177+CM178</f>
        <v>0</v>
      </c>
      <c r="CN176" s="348">
        <f t="shared" si="378"/>
        <v>0</v>
      </c>
      <c r="CO176" s="348">
        <f t="shared" si="378"/>
        <v>0</v>
      </c>
      <c r="CP176" s="348">
        <f t="shared" si="378"/>
        <v>0</v>
      </c>
      <c r="CQ176" s="348">
        <f t="shared" si="378"/>
        <v>0</v>
      </c>
      <c r="CR176" s="348">
        <f t="shared" si="378"/>
        <v>0</v>
      </c>
      <c r="CS176" s="197"/>
      <c r="CT176" s="272">
        <f t="shared" si="327"/>
        <v>0</v>
      </c>
      <c r="CU176" s="272">
        <f t="shared" si="328"/>
        <v>0</v>
      </c>
      <c r="CV176" s="272">
        <f t="shared" si="329"/>
        <v>0</v>
      </c>
      <c r="CW176" s="272">
        <f t="shared" si="330"/>
        <v>0</v>
      </c>
      <c r="CX176" s="272">
        <f t="shared" si="285"/>
        <v>0</v>
      </c>
      <c r="CY176" s="272">
        <f t="shared" si="286"/>
        <v>0</v>
      </c>
    </row>
    <row r="177" spans="1:103" ht="15" customHeight="1" x14ac:dyDescent="0.25">
      <c r="A177" s="358">
        <v>2108010210</v>
      </c>
      <c r="B177" s="98"/>
      <c r="C177" s="97"/>
      <c r="D177" s="362" t="s">
        <v>233</v>
      </c>
      <c r="E177" s="360">
        <v>0</v>
      </c>
      <c r="F177" s="360">
        <v>0</v>
      </c>
      <c r="G177" s="360">
        <v>0</v>
      </c>
      <c r="H177" s="360">
        <v>0</v>
      </c>
      <c r="I177" s="360">
        <v>0</v>
      </c>
      <c r="J177" s="360">
        <v>0</v>
      </c>
      <c r="K177" s="352"/>
      <c r="L177" s="360">
        <v>0</v>
      </c>
      <c r="M177" s="360">
        <v>0</v>
      </c>
      <c r="N177" s="360">
        <v>0</v>
      </c>
      <c r="O177" s="360">
        <v>0</v>
      </c>
      <c r="P177" s="360">
        <v>0</v>
      </c>
      <c r="Q177" s="360">
        <v>0</v>
      </c>
      <c r="R177" s="202">
        <f t="shared" si="318"/>
        <v>0</v>
      </c>
      <c r="S177" s="119"/>
      <c r="T177" s="360">
        <v>0</v>
      </c>
      <c r="U177" s="360">
        <v>0</v>
      </c>
      <c r="V177" s="360">
        <v>0</v>
      </c>
      <c r="W177" s="360">
        <v>0</v>
      </c>
      <c r="X177" s="360">
        <v>0</v>
      </c>
      <c r="Y177" s="361">
        <v>0</v>
      </c>
      <c r="Z177" s="116">
        <f t="shared" si="319"/>
        <v>0</v>
      </c>
      <c r="AA177" s="119"/>
      <c r="AB177" s="360">
        <v>0</v>
      </c>
      <c r="AC177" s="360">
        <v>0</v>
      </c>
      <c r="AD177" s="360">
        <v>0</v>
      </c>
      <c r="AE177" s="360">
        <v>0</v>
      </c>
      <c r="AF177" s="360">
        <v>0</v>
      </c>
      <c r="AG177" s="360">
        <v>0</v>
      </c>
      <c r="AH177" s="202">
        <f t="shared" si="320"/>
        <v>0</v>
      </c>
      <c r="AI177" s="119"/>
      <c r="AJ177" s="360">
        <v>0</v>
      </c>
      <c r="AK177" s="360">
        <v>0</v>
      </c>
      <c r="AL177" s="360">
        <v>0</v>
      </c>
      <c r="AM177" s="360">
        <v>0</v>
      </c>
      <c r="AN177" s="360">
        <v>0</v>
      </c>
      <c r="AO177" s="360">
        <v>0</v>
      </c>
      <c r="AP177" s="349">
        <f t="shared" si="321"/>
        <v>0</v>
      </c>
      <c r="AQ177" s="119"/>
      <c r="AR177" s="360">
        <v>0</v>
      </c>
      <c r="AS177" s="360">
        <v>0</v>
      </c>
      <c r="AT177" s="360">
        <v>0</v>
      </c>
      <c r="AU177" s="360">
        <v>0</v>
      </c>
      <c r="AV177" s="360">
        <v>0</v>
      </c>
      <c r="AW177" s="360">
        <v>0</v>
      </c>
      <c r="AX177" s="349">
        <f t="shared" si="322"/>
        <v>0</v>
      </c>
      <c r="AY177" s="119"/>
      <c r="AZ177" s="360">
        <v>0</v>
      </c>
      <c r="BA177" s="360">
        <v>0</v>
      </c>
      <c r="BB177" s="360">
        <v>0</v>
      </c>
      <c r="BC177" s="360">
        <v>0</v>
      </c>
      <c r="BD177" s="360">
        <v>0</v>
      </c>
      <c r="BE177" s="360">
        <v>0</v>
      </c>
      <c r="BF177" s="202">
        <f t="shared" si="323"/>
        <v>0</v>
      </c>
      <c r="BG177" s="119"/>
      <c r="BH177" s="360">
        <v>0</v>
      </c>
      <c r="BI177" s="360">
        <v>0</v>
      </c>
      <c r="BJ177" s="360">
        <v>0</v>
      </c>
      <c r="BK177" s="360">
        <v>0</v>
      </c>
      <c r="BL177" s="360">
        <v>0</v>
      </c>
      <c r="BM177" s="360">
        <v>0</v>
      </c>
      <c r="BN177" s="349">
        <f t="shared" si="324"/>
        <v>0</v>
      </c>
      <c r="BO177" s="119"/>
      <c r="BP177" s="360">
        <v>0</v>
      </c>
      <c r="BQ177" s="360">
        <v>0</v>
      </c>
      <c r="BR177" s="360">
        <v>0</v>
      </c>
      <c r="BS177" s="360">
        <v>0</v>
      </c>
      <c r="BT177" s="360">
        <v>0</v>
      </c>
      <c r="BU177" s="360">
        <v>0</v>
      </c>
      <c r="BV177" s="202">
        <f t="shared" si="325"/>
        <v>0</v>
      </c>
      <c r="BW177" s="117"/>
      <c r="BX177" s="360">
        <v>0</v>
      </c>
      <c r="BY177" s="360">
        <v>0</v>
      </c>
      <c r="BZ177" s="360">
        <v>0</v>
      </c>
      <c r="CA177" s="360">
        <v>0</v>
      </c>
      <c r="CB177" s="360">
        <v>0</v>
      </c>
      <c r="CC177" s="360">
        <v>0</v>
      </c>
      <c r="CD177" s="202">
        <f t="shared" si="326"/>
        <v>0</v>
      </c>
      <c r="CE177" s="117"/>
      <c r="CF177" s="360">
        <v>0</v>
      </c>
      <c r="CG177" s="360">
        <v>0</v>
      </c>
      <c r="CH177" s="360">
        <v>0</v>
      </c>
      <c r="CI177" s="360">
        <v>0</v>
      </c>
      <c r="CJ177" s="360">
        <v>0</v>
      </c>
      <c r="CK177" s="360">
        <v>0</v>
      </c>
      <c r="CL177" s="117"/>
      <c r="CM177" s="360">
        <v>0</v>
      </c>
      <c r="CN177" s="360">
        <v>0</v>
      </c>
      <c r="CO177" s="360">
        <v>0</v>
      </c>
      <c r="CP177" s="360">
        <v>0</v>
      </c>
      <c r="CQ177" s="360">
        <v>0</v>
      </c>
      <c r="CR177" s="360">
        <v>0</v>
      </c>
      <c r="CS177" s="197"/>
      <c r="CT177" s="272">
        <f t="shared" si="327"/>
        <v>0</v>
      </c>
      <c r="CU177" s="272">
        <f t="shared" si="328"/>
        <v>0</v>
      </c>
      <c r="CV177" s="272">
        <f t="shared" si="329"/>
        <v>0</v>
      </c>
      <c r="CW177" s="272">
        <f t="shared" si="330"/>
        <v>0</v>
      </c>
      <c r="CX177" s="272">
        <f t="shared" si="285"/>
        <v>0</v>
      </c>
      <c r="CY177" s="272">
        <f t="shared" si="286"/>
        <v>0</v>
      </c>
    </row>
    <row r="178" spans="1:103" ht="15" customHeight="1" x14ac:dyDescent="0.25">
      <c r="A178" s="358">
        <v>2108010220</v>
      </c>
      <c r="B178" s="89"/>
      <c r="C178" s="88"/>
      <c r="D178" s="357" t="s">
        <v>232</v>
      </c>
      <c r="E178" s="348">
        <f t="shared" ref="E178:J178" si="379">E179</f>
        <v>0</v>
      </c>
      <c r="F178" s="348">
        <f t="shared" si="379"/>
        <v>0</v>
      </c>
      <c r="G178" s="348">
        <f t="shared" si="379"/>
        <v>0</v>
      </c>
      <c r="H178" s="348">
        <f t="shared" si="379"/>
        <v>0</v>
      </c>
      <c r="I178" s="348">
        <f t="shared" si="379"/>
        <v>0</v>
      </c>
      <c r="J178" s="348">
        <f t="shared" si="379"/>
        <v>0</v>
      </c>
      <c r="K178" s="352"/>
      <c r="L178" s="348">
        <f t="shared" ref="L178:Q178" si="380">L179</f>
        <v>0</v>
      </c>
      <c r="M178" s="348">
        <f t="shared" si="380"/>
        <v>0</v>
      </c>
      <c r="N178" s="348">
        <f t="shared" si="380"/>
        <v>0</v>
      </c>
      <c r="O178" s="348">
        <f t="shared" si="380"/>
        <v>0</v>
      </c>
      <c r="P178" s="348">
        <f t="shared" si="380"/>
        <v>0</v>
      </c>
      <c r="Q178" s="348">
        <f t="shared" si="380"/>
        <v>0</v>
      </c>
      <c r="R178" s="202">
        <f t="shared" si="318"/>
        <v>0</v>
      </c>
      <c r="S178" s="119"/>
      <c r="T178" s="348">
        <f t="shared" ref="T178:Y178" si="381">T179</f>
        <v>0</v>
      </c>
      <c r="U178" s="348">
        <f t="shared" si="381"/>
        <v>0</v>
      </c>
      <c r="V178" s="348">
        <f t="shared" si="381"/>
        <v>0</v>
      </c>
      <c r="W178" s="348">
        <f t="shared" si="381"/>
        <v>0</v>
      </c>
      <c r="X178" s="348">
        <f t="shared" si="381"/>
        <v>0</v>
      </c>
      <c r="Y178" s="356">
        <f t="shared" si="381"/>
        <v>0</v>
      </c>
      <c r="Z178" s="116">
        <f t="shared" si="319"/>
        <v>0</v>
      </c>
      <c r="AA178" s="119"/>
      <c r="AB178" s="348">
        <f t="shared" ref="AB178:AG178" si="382">AB179</f>
        <v>0</v>
      </c>
      <c r="AC178" s="348">
        <f t="shared" si="382"/>
        <v>0</v>
      </c>
      <c r="AD178" s="348">
        <f t="shared" si="382"/>
        <v>0</v>
      </c>
      <c r="AE178" s="348">
        <f t="shared" si="382"/>
        <v>0</v>
      </c>
      <c r="AF178" s="348">
        <f t="shared" si="382"/>
        <v>0</v>
      </c>
      <c r="AG178" s="348">
        <f t="shared" si="382"/>
        <v>0</v>
      </c>
      <c r="AH178" s="202">
        <f t="shared" si="320"/>
        <v>0</v>
      </c>
      <c r="AI178" s="119"/>
      <c r="AJ178" s="348">
        <f t="shared" ref="AJ178:AO178" si="383">AJ179</f>
        <v>0</v>
      </c>
      <c r="AK178" s="348">
        <f t="shared" si="383"/>
        <v>0</v>
      </c>
      <c r="AL178" s="348">
        <f t="shared" si="383"/>
        <v>0</v>
      </c>
      <c r="AM178" s="348">
        <f t="shared" si="383"/>
        <v>0</v>
      </c>
      <c r="AN178" s="348">
        <f t="shared" si="383"/>
        <v>0</v>
      </c>
      <c r="AO178" s="348">
        <f t="shared" si="383"/>
        <v>0</v>
      </c>
      <c r="AP178" s="349">
        <f t="shared" si="321"/>
        <v>0</v>
      </c>
      <c r="AQ178" s="119"/>
      <c r="AR178" s="348">
        <f t="shared" ref="AR178:AW178" si="384">AR179</f>
        <v>0</v>
      </c>
      <c r="AS178" s="348">
        <f t="shared" si="384"/>
        <v>0</v>
      </c>
      <c r="AT178" s="348">
        <f t="shared" si="384"/>
        <v>0</v>
      </c>
      <c r="AU178" s="348">
        <f t="shared" si="384"/>
        <v>0</v>
      </c>
      <c r="AV178" s="348">
        <f t="shared" si="384"/>
        <v>0</v>
      </c>
      <c r="AW178" s="348">
        <f t="shared" si="384"/>
        <v>0</v>
      </c>
      <c r="AX178" s="349">
        <f t="shared" si="322"/>
        <v>0</v>
      </c>
      <c r="AY178" s="119"/>
      <c r="AZ178" s="348">
        <f t="shared" ref="AZ178:BE178" si="385">AZ179</f>
        <v>0</v>
      </c>
      <c r="BA178" s="348">
        <f t="shared" si="385"/>
        <v>0</v>
      </c>
      <c r="BB178" s="348">
        <f t="shared" si="385"/>
        <v>0</v>
      </c>
      <c r="BC178" s="348">
        <f t="shared" si="385"/>
        <v>0</v>
      </c>
      <c r="BD178" s="348">
        <f t="shared" si="385"/>
        <v>0</v>
      </c>
      <c r="BE178" s="348">
        <f t="shared" si="385"/>
        <v>0</v>
      </c>
      <c r="BF178" s="202">
        <f t="shared" si="323"/>
        <v>0</v>
      </c>
      <c r="BG178" s="119"/>
      <c r="BH178" s="348">
        <f t="shared" ref="BH178:BM178" si="386">BH179</f>
        <v>0</v>
      </c>
      <c r="BI178" s="348">
        <f t="shared" si="386"/>
        <v>0</v>
      </c>
      <c r="BJ178" s="348">
        <f t="shared" si="386"/>
        <v>0</v>
      </c>
      <c r="BK178" s="348">
        <f t="shared" si="386"/>
        <v>0</v>
      </c>
      <c r="BL178" s="348">
        <f t="shared" si="386"/>
        <v>0</v>
      </c>
      <c r="BM178" s="348">
        <f t="shared" si="386"/>
        <v>0</v>
      </c>
      <c r="BN178" s="349">
        <f t="shared" si="324"/>
        <v>0</v>
      </c>
      <c r="BO178" s="119"/>
      <c r="BP178" s="348">
        <f t="shared" ref="BP178:BU178" si="387">BP179</f>
        <v>0</v>
      </c>
      <c r="BQ178" s="348">
        <f t="shared" si="387"/>
        <v>0</v>
      </c>
      <c r="BR178" s="348">
        <f t="shared" si="387"/>
        <v>0</v>
      </c>
      <c r="BS178" s="348">
        <f t="shared" si="387"/>
        <v>0</v>
      </c>
      <c r="BT178" s="348">
        <f t="shared" si="387"/>
        <v>0</v>
      </c>
      <c r="BU178" s="348">
        <f t="shared" si="387"/>
        <v>0</v>
      </c>
      <c r="BV178" s="202">
        <f t="shared" si="325"/>
        <v>0</v>
      </c>
      <c r="BW178" s="117"/>
      <c r="BX178" s="348">
        <f t="shared" ref="BX178:CC178" si="388">BX179</f>
        <v>0</v>
      </c>
      <c r="BY178" s="348">
        <f t="shared" si="388"/>
        <v>0</v>
      </c>
      <c r="BZ178" s="348">
        <f t="shared" si="388"/>
        <v>0</v>
      </c>
      <c r="CA178" s="348">
        <f t="shared" si="388"/>
        <v>0</v>
      </c>
      <c r="CB178" s="348">
        <f t="shared" si="388"/>
        <v>0</v>
      </c>
      <c r="CC178" s="348">
        <f t="shared" si="388"/>
        <v>0</v>
      </c>
      <c r="CD178" s="202">
        <f t="shared" si="326"/>
        <v>0</v>
      </c>
      <c r="CE178" s="117"/>
      <c r="CF178" s="348">
        <f t="shared" ref="CF178:CK178" si="389">CF179</f>
        <v>0</v>
      </c>
      <c r="CG178" s="348">
        <f t="shared" si="389"/>
        <v>0</v>
      </c>
      <c r="CH178" s="348">
        <f t="shared" si="389"/>
        <v>0</v>
      </c>
      <c r="CI178" s="348">
        <f t="shared" si="389"/>
        <v>0</v>
      </c>
      <c r="CJ178" s="348">
        <f t="shared" si="389"/>
        <v>0</v>
      </c>
      <c r="CK178" s="348">
        <f t="shared" si="389"/>
        <v>0</v>
      </c>
      <c r="CL178" s="117"/>
      <c r="CM178" s="348">
        <f t="shared" ref="CM178:CR178" si="390">CM179</f>
        <v>0</v>
      </c>
      <c r="CN178" s="348">
        <f t="shared" si="390"/>
        <v>0</v>
      </c>
      <c r="CO178" s="348">
        <f t="shared" si="390"/>
        <v>0</v>
      </c>
      <c r="CP178" s="348">
        <f t="shared" si="390"/>
        <v>0</v>
      </c>
      <c r="CQ178" s="348">
        <f t="shared" si="390"/>
        <v>0</v>
      </c>
      <c r="CR178" s="348">
        <f t="shared" si="390"/>
        <v>0</v>
      </c>
      <c r="CS178" s="197"/>
      <c r="CT178" s="272">
        <f t="shared" si="327"/>
        <v>0</v>
      </c>
      <c r="CU178" s="272">
        <f t="shared" si="328"/>
        <v>0</v>
      </c>
      <c r="CV178" s="272">
        <f t="shared" si="329"/>
        <v>0</v>
      </c>
      <c r="CW178" s="272">
        <f t="shared" si="330"/>
        <v>0</v>
      </c>
      <c r="CX178" s="272">
        <f t="shared" si="285"/>
        <v>0</v>
      </c>
      <c r="CY178" s="272">
        <f t="shared" si="286"/>
        <v>0</v>
      </c>
    </row>
    <row r="179" spans="1:103" ht="15" customHeight="1" x14ac:dyDescent="0.25">
      <c r="A179" s="358">
        <v>2108010230</v>
      </c>
      <c r="B179" s="89"/>
      <c r="C179" s="88"/>
      <c r="D179" s="386" t="s">
        <v>231</v>
      </c>
      <c r="E179" s="384">
        <v>0</v>
      </c>
      <c r="F179" s="384">
        <v>0</v>
      </c>
      <c r="G179" s="384">
        <v>0</v>
      </c>
      <c r="H179" s="384">
        <v>0</v>
      </c>
      <c r="I179" s="384">
        <v>0</v>
      </c>
      <c r="J179" s="384">
        <v>0</v>
      </c>
      <c r="K179" s="352"/>
      <c r="L179" s="384">
        <v>0</v>
      </c>
      <c r="M179" s="384">
        <v>0</v>
      </c>
      <c r="N179" s="384">
        <v>0</v>
      </c>
      <c r="O179" s="384">
        <v>0</v>
      </c>
      <c r="P179" s="384">
        <v>0</v>
      </c>
      <c r="Q179" s="384">
        <v>0</v>
      </c>
      <c r="R179" s="202">
        <f t="shared" si="318"/>
        <v>0</v>
      </c>
      <c r="S179" s="119"/>
      <c r="T179" s="384">
        <v>0</v>
      </c>
      <c r="U179" s="384">
        <v>0</v>
      </c>
      <c r="V179" s="384">
        <v>0</v>
      </c>
      <c r="W179" s="384">
        <v>0</v>
      </c>
      <c r="X179" s="384">
        <v>0</v>
      </c>
      <c r="Y179" s="385">
        <v>0</v>
      </c>
      <c r="Z179" s="116">
        <f t="shared" si="319"/>
        <v>0</v>
      </c>
      <c r="AA179" s="119"/>
      <c r="AB179" s="384">
        <v>0</v>
      </c>
      <c r="AC179" s="384">
        <v>0</v>
      </c>
      <c r="AD179" s="384">
        <v>0</v>
      </c>
      <c r="AE179" s="384">
        <v>0</v>
      </c>
      <c r="AF179" s="384">
        <v>0</v>
      </c>
      <c r="AG179" s="384">
        <v>0</v>
      </c>
      <c r="AH179" s="202">
        <f t="shared" si="320"/>
        <v>0</v>
      </c>
      <c r="AI179" s="119"/>
      <c r="AJ179" s="384">
        <v>0</v>
      </c>
      <c r="AK179" s="384">
        <v>0</v>
      </c>
      <c r="AL179" s="384">
        <v>0</v>
      </c>
      <c r="AM179" s="384">
        <v>0</v>
      </c>
      <c r="AN179" s="384">
        <v>0</v>
      </c>
      <c r="AO179" s="384">
        <v>0</v>
      </c>
      <c r="AP179" s="349">
        <f t="shared" si="321"/>
        <v>0</v>
      </c>
      <c r="AQ179" s="119"/>
      <c r="AR179" s="384">
        <v>0</v>
      </c>
      <c r="AS179" s="384">
        <v>0</v>
      </c>
      <c r="AT179" s="384">
        <v>0</v>
      </c>
      <c r="AU179" s="384">
        <v>0</v>
      </c>
      <c r="AV179" s="384">
        <v>0</v>
      </c>
      <c r="AW179" s="384">
        <v>0</v>
      </c>
      <c r="AX179" s="349">
        <f t="shared" si="322"/>
        <v>0</v>
      </c>
      <c r="AY179" s="119"/>
      <c r="AZ179" s="384">
        <v>0</v>
      </c>
      <c r="BA179" s="384">
        <v>0</v>
      </c>
      <c r="BB179" s="384">
        <v>0</v>
      </c>
      <c r="BC179" s="384">
        <v>0</v>
      </c>
      <c r="BD179" s="384">
        <v>0</v>
      </c>
      <c r="BE179" s="384">
        <v>0</v>
      </c>
      <c r="BF179" s="202">
        <f t="shared" si="323"/>
        <v>0</v>
      </c>
      <c r="BG179" s="119"/>
      <c r="BH179" s="384">
        <v>0</v>
      </c>
      <c r="BI179" s="384">
        <v>0</v>
      </c>
      <c r="BJ179" s="384">
        <v>0</v>
      </c>
      <c r="BK179" s="384">
        <v>0</v>
      </c>
      <c r="BL179" s="384">
        <v>0</v>
      </c>
      <c r="BM179" s="384">
        <v>0</v>
      </c>
      <c r="BN179" s="349">
        <f t="shared" si="324"/>
        <v>0</v>
      </c>
      <c r="BO179" s="119"/>
      <c r="BP179" s="384">
        <v>0</v>
      </c>
      <c r="BQ179" s="384">
        <v>0</v>
      </c>
      <c r="BR179" s="384">
        <v>0</v>
      </c>
      <c r="BS179" s="384">
        <v>0</v>
      </c>
      <c r="BT179" s="384">
        <v>0</v>
      </c>
      <c r="BU179" s="384">
        <v>0</v>
      </c>
      <c r="BV179" s="202">
        <f t="shared" si="325"/>
        <v>0</v>
      </c>
      <c r="BW179" s="117"/>
      <c r="BX179" s="384">
        <v>0</v>
      </c>
      <c r="BY179" s="384">
        <v>0</v>
      </c>
      <c r="BZ179" s="384">
        <v>0</v>
      </c>
      <c r="CA179" s="384">
        <v>0</v>
      </c>
      <c r="CB179" s="384">
        <v>0</v>
      </c>
      <c r="CC179" s="384">
        <v>0</v>
      </c>
      <c r="CD179" s="202">
        <f t="shared" si="326"/>
        <v>0</v>
      </c>
      <c r="CE179" s="117"/>
      <c r="CF179" s="384">
        <v>0</v>
      </c>
      <c r="CG179" s="384">
        <v>0</v>
      </c>
      <c r="CH179" s="384">
        <v>0</v>
      </c>
      <c r="CI179" s="384">
        <v>0</v>
      </c>
      <c r="CJ179" s="384">
        <v>0</v>
      </c>
      <c r="CK179" s="384">
        <v>0</v>
      </c>
      <c r="CL179" s="117"/>
      <c r="CM179" s="384">
        <v>0</v>
      </c>
      <c r="CN179" s="384">
        <v>0</v>
      </c>
      <c r="CO179" s="384">
        <v>0</v>
      </c>
      <c r="CP179" s="384">
        <v>0</v>
      </c>
      <c r="CQ179" s="384">
        <v>0</v>
      </c>
      <c r="CR179" s="384">
        <v>0</v>
      </c>
      <c r="CS179" s="197"/>
      <c r="CT179" s="272">
        <f t="shared" si="327"/>
        <v>0</v>
      </c>
      <c r="CU179" s="272">
        <f t="shared" si="328"/>
        <v>0</v>
      </c>
      <c r="CV179" s="272">
        <f t="shared" si="329"/>
        <v>0</v>
      </c>
      <c r="CW179" s="272">
        <f t="shared" si="330"/>
        <v>0</v>
      </c>
      <c r="CX179" s="272">
        <f t="shared" si="285"/>
        <v>0</v>
      </c>
      <c r="CY179" s="272">
        <f t="shared" si="286"/>
        <v>0</v>
      </c>
    </row>
    <row r="180" spans="1:103" ht="15" customHeight="1" x14ac:dyDescent="0.25">
      <c r="A180" s="355">
        <v>2108020000</v>
      </c>
      <c r="B180" s="103"/>
      <c r="C180" s="359" t="s">
        <v>230</v>
      </c>
      <c r="D180" s="353"/>
      <c r="E180" s="348">
        <f t="shared" ref="E180:J180" si="391">E181+E182+E183+E184</f>
        <v>0</v>
      </c>
      <c r="F180" s="348">
        <f t="shared" si="391"/>
        <v>0</v>
      </c>
      <c r="G180" s="348">
        <f t="shared" si="391"/>
        <v>0</v>
      </c>
      <c r="H180" s="348">
        <f t="shared" si="391"/>
        <v>0</v>
      </c>
      <c r="I180" s="348">
        <f t="shared" si="391"/>
        <v>0</v>
      </c>
      <c r="J180" s="348">
        <f t="shared" si="391"/>
        <v>0</v>
      </c>
      <c r="K180" s="352"/>
      <c r="L180" s="348">
        <f t="shared" ref="L180:Q180" si="392">L181+L182+L183+L184</f>
        <v>0</v>
      </c>
      <c r="M180" s="348">
        <f t="shared" si="392"/>
        <v>0</v>
      </c>
      <c r="N180" s="348">
        <f t="shared" si="392"/>
        <v>0</v>
      </c>
      <c r="O180" s="348">
        <f t="shared" si="392"/>
        <v>0</v>
      </c>
      <c r="P180" s="348">
        <f t="shared" si="392"/>
        <v>0</v>
      </c>
      <c r="Q180" s="348">
        <f t="shared" si="392"/>
        <v>0</v>
      </c>
      <c r="R180" s="202">
        <f t="shared" si="318"/>
        <v>0</v>
      </c>
      <c r="S180" s="119"/>
      <c r="T180" s="348">
        <f t="shared" ref="T180:Y180" si="393">T181+T182+T183+T184</f>
        <v>0</v>
      </c>
      <c r="U180" s="348">
        <f t="shared" si="393"/>
        <v>0</v>
      </c>
      <c r="V180" s="348">
        <f t="shared" si="393"/>
        <v>0</v>
      </c>
      <c r="W180" s="348">
        <f t="shared" si="393"/>
        <v>0</v>
      </c>
      <c r="X180" s="348">
        <f t="shared" si="393"/>
        <v>0</v>
      </c>
      <c r="Y180" s="356">
        <f t="shared" si="393"/>
        <v>0</v>
      </c>
      <c r="Z180" s="116">
        <f t="shared" si="319"/>
        <v>0</v>
      </c>
      <c r="AA180" s="119"/>
      <c r="AB180" s="348">
        <f t="shared" ref="AB180:AG180" si="394">AB181+AB182+AB183+AB184</f>
        <v>0</v>
      </c>
      <c r="AC180" s="348">
        <f t="shared" si="394"/>
        <v>0</v>
      </c>
      <c r="AD180" s="348">
        <f t="shared" si="394"/>
        <v>0</v>
      </c>
      <c r="AE180" s="348">
        <f t="shared" si="394"/>
        <v>0</v>
      </c>
      <c r="AF180" s="348">
        <f t="shared" si="394"/>
        <v>0</v>
      </c>
      <c r="AG180" s="348">
        <f t="shared" si="394"/>
        <v>0</v>
      </c>
      <c r="AH180" s="202">
        <f t="shared" si="320"/>
        <v>0</v>
      </c>
      <c r="AI180" s="119"/>
      <c r="AJ180" s="348">
        <f t="shared" ref="AJ180:AO180" si="395">AJ181+AJ182+AJ183+AJ184</f>
        <v>0</v>
      </c>
      <c r="AK180" s="348">
        <f t="shared" si="395"/>
        <v>0</v>
      </c>
      <c r="AL180" s="348">
        <f t="shared" si="395"/>
        <v>0</v>
      </c>
      <c r="AM180" s="348">
        <f t="shared" si="395"/>
        <v>0</v>
      </c>
      <c r="AN180" s="348">
        <f t="shared" si="395"/>
        <v>0</v>
      </c>
      <c r="AO180" s="348">
        <f t="shared" si="395"/>
        <v>0</v>
      </c>
      <c r="AP180" s="349">
        <f t="shared" si="321"/>
        <v>0</v>
      </c>
      <c r="AQ180" s="119"/>
      <c r="AR180" s="348">
        <f t="shared" ref="AR180:AW180" si="396">AR181+AR182+AR183+AR184</f>
        <v>0</v>
      </c>
      <c r="AS180" s="348">
        <f t="shared" si="396"/>
        <v>0</v>
      </c>
      <c r="AT180" s="348">
        <f t="shared" si="396"/>
        <v>0</v>
      </c>
      <c r="AU180" s="348">
        <f t="shared" si="396"/>
        <v>0</v>
      </c>
      <c r="AV180" s="348">
        <f t="shared" si="396"/>
        <v>0</v>
      </c>
      <c r="AW180" s="348">
        <f t="shared" si="396"/>
        <v>0</v>
      </c>
      <c r="AX180" s="349">
        <f t="shared" si="322"/>
        <v>0</v>
      </c>
      <c r="AY180" s="119"/>
      <c r="AZ180" s="348">
        <f t="shared" ref="AZ180:BE180" si="397">AZ181+AZ182+AZ183+AZ184</f>
        <v>0</v>
      </c>
      <c r="BA180" s="348">
        <f t="shared" si="397"/>
        <v>0</v>
      </c>
      <c r="BB180" s="348">
        <f t="shared" si="397"/>
        <v>0</v>
      </c>
      <c r="BC180" s="348">
        <f t="shared" si="397"/>
        <v>0</v>
      </c>
      <c r="BD180" s="348">
        <f t="shared" si="397"/>
        <v>0</v>
      </c>
      <c r="BE180" s="348">
        <f t="shared" si="397"/>
        <v>0</v>
      </c>
      <c r="BF180" s="202">
        <f t="shared" si="323"/>
        <v>0</v>
      </c>
      <c r="BG180" s="119"/>
      <c r="BH180" s="348">
        <f t="shared" ref="BH180:BM180" si="398">BH181+BH182+BH183+BH184</f>
        <v>0</v>
      </c>
      <c r="BI180" s="348">
        <f t="shared" si="398"/>
        <v>0</v>
      </c>
      <c r="BJ180" s="348">
        <f t="shared" si="398"/>
        <v>0</v>
      </c>
      <c r="BK180" s="348">
        <f t="shared" si="398"/>
        <v>0</v>
      </c>
      <c r="BL180" s="348">
        <f t="shared" si="398"/>
        <v>0</v>
      </c>
      <c r="BM180" s="348">
        <f t="shared" si="398"/>
        <v>0</v>
      </c>
      <c r="BN180" s="349">
        <f t="shared" si="324"/>
        <v>0</v>
      </c>
      <c r="BO180" s="119"/>
      <c r="BP180" s="348">
        <f t="shared" ref="BP180:BU180" si="399">BP181+BP182+BP183+BP184</f>
        <v>0</v>
      </c>
      <c r="BQ180" s="348">
        <f t="shared" si="399"/>
        <v>0</v>
      </c>
      <c r="BR180" s="348">
        <f t="shared" si="399"/>
        <v>0</v>
      </c>
      <c r="BS180" s="348">
        <f t="shared" si="399"/>
        <v>0</v>
      </c>
      <c r="BT180" s="348">
        <f t="shared" si="399"/>
        <v>0</v>
      </c>
      <c r="BU180" s="348">
        <f t="shared" si="399"/>
        <v>0</v>
      </c>
      <c r="BV180" s="202">
        <f t="shared" si="325"/>
        <v>0</v>
      </c>
      <c r="BW180" s="117"/>
      <c r="BX180" s="348">
        <f t="shared" ref="BX180:CC180" si="400">BX181+BX182+BX183+BX184</f>
        <v>0</v>
      </c>
      <c r="BY180" s="348">
        <f t="shared" si="400"/>
        <v>0</v>
      </c>
      <c r="BZ180" s="348">
        <f t="shared" si="400"/>
        <v>0</v>
      </c>
      <c r="CA180" s="348">
        <f t="shared" si="400"/>
        <v>0</v>
      </c>
      <c r="CB180" s="348">
        <f t="shared" si="400"/>
        <v>0</v>
      </c>
      <c r="CC180" s="348">
        <f t="shared" si="400"/>
        <v>0</v>
      </c>
      <c r="CD180" s="202">
        <f t="shared" si="326"/>
        <v>0</v>
      </c>
      <c r="CE180" s="117"/>
      <c r="CF180" s="348">
        <f t="shared" ref="CF180:CK180" si="401">CF181+CF182+CF183+CF184</f>
        <v>0</v>
      </c>
      <c r="CG180" s="348">
        <f t="shared" si="401"/>
        <v>0</v>
      </c>
      <c r="CH180" s="348">
        <f t="shared" si="401"/>
        <v>0</v>
      </c>
      <c r="CI180" s="348">
        <f t="shared" si="401"/>
        <v>0</v>
      </c>
      <c r="CJ180" s="348">
        <f t="shared" si="401"/>
        <v>0</v>
      </c>
      <c r="CK180" s="348">
        <f t="shared" si="401"/>
        <v>0</v>
      </c>
      <c r="CL180" s="117"/>
      <c r="CM180" s="348">
        <f t="shared" ref="CM180:CR180" si="402">CM181+CM182+CM183+CM184</f>
        <v>0</v>
      </c>
      <c r="CN180" s="348">
        <f t="shared" si="402"/>
        <v>0</v>
      </c>
      <c r="CO180" s="348">
        <f t="shared" si="402"/>
        <v>0</v>
      </c>
      <c r="CP180" s="348">
        <f t="shared" si="402"/>
        <v>0</v>
      </c>
      <c r="CQ180" s="348">
        <f t="shared" si="402"/>
        <v>0</v>
      </c>
      <c r="CR180" s="348">
        <f t="shared" si="402"/>
        <v>0</v>
      </c>
      <c r="CS180" s="197"/>
      <c r="CT180" s="272">
        <f t="shared" si="327"/>
        <v>0</v>
      </c>
      <c r="CU180" s="272">
        <f t="shared" si="328"/>
        <v>0</v>
      </c>
      <c r="CV180" s="272">
        <f t="shared" si="329"/>
        <v>0</v>
      </c>
      <c r="CW180" s="272">
        <f t="shared" si="330"/>
        <v>0</v>
      </c>
      <c r="CX180" s="272">
        <f t="shared" si="285"/>
        <v>0</v>
      </c>
      <c r="CY180" s="272">
        <f t="shared" si="286"/>
        <v>0</v>
      </c>
    </row>
    <row r="181" spans="1:103" ht="15" customHeight="1" x14ac:dyDescent="0.25">
      <c r="A181" s="358">
        <v>2108020100</v>
      </c>
      <c r="B181" s="103"/>
      <c r="C181" s="97"/>
      <c r="D181" s="357" t="s">
        <v>229</v>
      </c>
      <c r="E181" s="202">
        <v>0</v>
      </c>
      <c r="F181" s="202">
        <v>0</v>
      </c>
      <c r="G181" s="202">
        <v>0</v>
      </c>
      <c r="H181" s="202">
        <v>0</v>
      </c>
      <c r="I181" s="202">
        <v>0</v>
      </c>
      <c r="J181" s="202">
        <v>0</v>
      </c>
      <c r="K181" s="352"/>
      <c r="L181" s="202">
        <v>0</v>
      </c>
      <c r="M181" s="202">
        <v>0</v>
      </c>
      <c r="N181" s="202">
        <v>0</v>
      </c>
      <c r="O181" s="202">
        <v>0</v>
      </c>
      <c r="P181" s="202">
        <v>0</v>
      </c>
      <c r="Q181" s="202">
        <v>0</v>
      </c>
      <c r="R181" s="202">
        <f t="shared" si="318"/>
        <v>0</v>
      </c>
      <c r="S181" s="119"/>
      <c r="T181" s="202">
        <v>0</v>
      </c>
      <c r="U181" s="202">
        <v>0</v>
      </c>
      <c r="V181" s="202">
        <v>0</v>
      </c>
      <c r="W181" s="202">
        <v>0</v>
      </c>
      <c r="X181" s="202">
        <v>0</v>
      </c>
      <c r="Y181" s="383">
        <v>0</v>
      </c>
      <c r="Z181" s="116">
        <f t="shared" si="319"/>
        <v>0</v>
      </c>
      <c r="AA181" s="119"/>
      <c r="AB181" s="202">
        <v>0</v>
      </c>
      <c r="AC181" s="202">
        <v>0</v>
      </c>
      <c r="AD181" s="202">
        <v>0</v>
      </c>
      <c r="AE181" s="202">
        <v>0</v>
      </c>
      <c r="AF181" s="202">
        <v>0</v>
      </c>
      <c r="AG181" s="202">
        <v>0</v>
      </c>
      <c r="AH181" s="202">
        <f t="shared" si="320"/>
        <v>0</v>
      </c>
      <c r="AI181" s="119"/>
      <c r="AJ181" s="202">
        <v>0</v>
      </c>
      <c r="AK181" s="202">
        <v>0</v>
      </c>
      <c r="AL181" s="202">
        <v>0</v>
      </c>
      <c r="AM181" s="202">
        <v>0</v>
      </c>
      <c r="AN181" s="202">
        <v>0</v>
      </c>
      <c r="AO181" s="202">
        <v>0</v>
      </c>
      <c r="AP181" s="349">
        <f t="shared" si="321"/>
        <v>0</v>
      </c>
      <c r="AQ181" s="119"/>
      <c r="AR181" s="202">
        <v>0</v>
      </c>
      <c r="AS181" s="202">
        <v>0</v>
      </c>
      <c r="AT181" s="202">
        <v>0</v>
      </c>
      <c r="AU181" s="202">
        <v>0</v>
      </c>
      <c r="AV181" s="202">
        <v>0</v>
      </c>
      <c r="AW181" s="202">
        <v>0</v>
      </c>
      <c r="AX181" s="349">
        <f t="shared" si="322"/>
        <v>0</v>
      </c>
      <c r="AY181" s="119"/>
      <c r="AZ181" s="202">
        <v>0</v>
      </c>
      <c r="BA181" s="202">
        <v>0</v>
      </c>
      <c r="BB181" s="202">
        <v>0</v>
      </c>
      <c r="BC181" s="202">
        <v>0</v>
      </c>
      <c r="BD181" s="202">
        <v>0</v>
      </c>
      <c r="BE181" s="202">
        <v>0</v>
      </c>
      <c r="BF181" s="202">
        <f t="shared" si="323"/>
        <v>0</v>
      </c>
      <c r="BG181" s="119"/>
      <c r="BH181" s="202">
        <v>0</v>
      </c>
      <c r="BI181" s="202">
        <v>0</v>
      </c>
      <c r="BJ181" s="202">
        <v>0</v>
      </c>
      <c r="BK181" s="202">
        <v>0</v>
      </c>
      <c r="BL181" s="202">
        <v>0</v>
      </c>
      <c r="BM181" s="202">
        <v>0</v>
      </c>
      <c r="BN181" s="349">
        <f t="shared" si="324"/>
        <v>0</v>
      </c>
      <c r="BO181" s="119"/>
      <c r="BP181" s="202">
        <v>0</v>
      </c>
      <c r="BQ181" s="202">
        <v>0</v>
      </c>
      <c r="BR181" s="202">
        <v>0</v>
      </c>
      <c r="BS181" s="202">
        <v>0</v>
      </c>
      <c r="BT181" s="202">
        <v>0</v>
      </c>
      <c r="BU181" s="202">
        <v>0</v>
      </c>
      <c r="BV181" s="202">
        <f t="shared" si="325"/>
        <v>0</v>
      </c>
      <c r="BW181" s="117"/>
      <c r="BX181" s="202">
        <v>0</v>
      </c>
      <c r="BY181" s="202">
        <v>0</v>
      </c>
      <c r="BZ181" s="202">
        <v>0</v>
      </c>
      <c r="CA181" s="202">
        <v>0</v>
      </c>
      <c r="CB181" s="202">
        <v>0</v>
      </c>
      <c r="CC181" s="202">
        <v>0</v>
      </c>
      <c r="CD181" s="202">
        <f t="shared" si="326"/>
        <v>0</v>
      </c>
      <c r="CE181" s="117"/>
      <c r="CF181" s="202">
        <v>0</v>
      </c>
      <c r="CG181" s="202">
        <v>0</v>
      </c>
      <c r="CH181" s="202">
        <v>0</v>
      </c>
      <c r="CI181" s="202">
        <v>0</v>
      </c>
      <c r="CJ181" s="202">
        <v>0</v>
      </c>
      <c r="CK181" s="202">
        <v>0</v>
      </c>
      <c r="CL181" s="117"/>
      <c r="CM181" s="202">
        <v>0</v>
      </c>
      <c r="CN181" s="202">
        <v>0</v>
      </c>
      <c r="CO181" s="202">
        <v>0</v>
      </c>
      <c r="CP181" s="202">
        <v>0</v>
      </c>
      <c r="CQ181" s="202">
        <v>0</v>
      </c>
      <c r="CR181" s="202">
        <v>0</v>
      </c>
      <c r="CS181" s="197"/>
      <c r="CT181" s="272">
        <f t="shared" si="327"/>
        <v>0</v>
      </c>
      <c r="CU181" s="272">
        <f t="shared" si="328"/>
        <v>0</v>
      </c>
      <c r="CV181" s="272">
        <f t="shared" si="329"/>
        <v>0</v>
      </c>
      <c r="CW181" s="272">
        <f t="shared" si="330"/>
        <v>0</v>
      </c>
      <c r="CX181" s="272">
        <f t="shared" si="285"/>
        <v>0</v>
      </c>
      <c r="CY181" s="272">
        <f t="shared" si="286"/>
        <v>0</v>
      </c>
    </row>
    <row r="182" spans="1:103" ht="15" customHeight="1" x14ac:dyDescent="0.25">
      <c r="A182" s="358">
        <v>2108020200</v>
      </c>
      <c r="B182" s="89"/>
      <c r="C182" s="88"/>
      <c r="D182" s="357" t="s">
        <v>228</v>
      </c>
      <c r="E182" s="202">
        <v>0</v>
      </c>
      <c r="F182" s="202">
        <v>0</v>
      </c>
      <c r="G182" s="202">
        <v>0</v>
      </c>
      <c r="H182" s="202">
        <v>0</v>
      </c>
      <c r="I182" s="202">
        <v>0</v>
      </c>
      <c r="J182" s="202">
        <v>0</v>
      </c>
      <c r="K182" s="352"/>
      <c r="L182" s="202">
        <v>0</v>
      </c>
      <c r="M182" s="202">
        <v>0</v>
      </c>
      <c r="N182" s="202">
        <v>0</v>
      </c>
      <c r="O182" s="202">
        <v>0</v>
      </c>
      <c r="P182" s="202">
        <v>0</v>
      </c>
      <c r="Q182" s="202">
        <v>0</v>
      </c>
      <c r="R182" s="202">
        <f t="shared" si="318"/>
        <v>0</v>
      </c>
      <c r="S182" s="119"/>
      <c r="T182" s="202">
        <v>0</v>
      </c>
      <c r="U182" s="202">
        <v>0</v>
      </c>
      <c r="V182" s="202">
        <v>0</v>
      </c>
      <c r="W182" s="202">
        <v>0</v>
      </c>
      <c r="X182" s="202">
        <v>0</v>
      </c>
      <c r="Y182" s="383">
        <v>0</v>
      </c>
      <c r="Z182" s="116">
        <f t="shared" si="319"/>
        <v>0</v>
      </c>
      <c r="AA182" s="119"/>
      <c r="AB182" s="202">
        <v>0</v>
      </c>
      <c r="AC182" s="202">
        <v>0</v>
      </c>
      <c r="AD182" s="202">
        <v>0</v>
      </c>
      <c r="AE182" s="202">
        <v>0</v>
      </c>
      <c r="AF182" s="202">
        <v>0</v>
      </c>
      <c r="AG182" s="202">
        <v>0</v>
      </c>
      <c r="AH182" s="202">
        <f t="shared" si="320"/>
        <v>0</v>
      </c>
      <c r="AI182" s="119"/>
      <c r="AJ182" s="202">
        <v>0</v>
      </c>
      <c r="AK182" s="202">
        <v>0</v>
      </c>
      <c r="AL182" s="202">
        <v>0</v>
      </c>
      <c r="AM182" s="202">
        <v>0</v>
      </c>
      <c r="AN182" s="202">
        <v>0</v>
      </c>
      <c r="AO182" s="202">
        <v>0</v>
      </c>
      <c r="AP182" s="349">
        <f t="shared" si="321"/>
        <v>0</v>
      </c>
      <c r="AQ182" s="119"/>
      <c r="AR182" s="202">
        <v>0</v>
      </c>
      <c r="AS182" s="202">
        <v>0</v>
      </c>
      <c r="AT182" s="202">
        <v>0</v>
      </c>
      <c r="AU182" s="202">
        <v>0</v>
      </c>
      <c r="AV182" s="202">
        <v>0</v>
      </c>
      <c r="AW182" s="202">
        <v>0</v>
      </c>
      <c r="AX182" s="349">
        <f t="shared" si="322"/>
        <v>0</v>
      </c>
      <c r="AY182" s="119"/>
      <c r="AZ182" s="202">
        <v>0</v>
      </c>
      <c r="BA182" s="202">
        <v>0</v>
      </c>
      <c r="BB182" s="202">
        <v>0</v>
      </c>
      <c r="BC182" s="202">
        <v>0</v>
      </c>
      <c r="BD182" s="202">
        <v>0</v>
      </c>
      <c r="BE182" s="202">
        <v>0</v>
      </c>
      <c r="BF182" s="202">
        <f t="shared" si="323"/>
        <v>0</v>
      </c>
      <c r="BG182" s="119"/>
      <c r="BH182" s="202">
        <v>0</v>
      </c>
      <c r="BI182" s="202">
        <v>0</v>
      </c>
      <c r="BJ182" s="202">
        <v>0</v>
      </c>
      <c r="BK182" s="202">
        <v>0</v>
      </c>
      <c r="BL182" s="202">
        <v>0</v>
      </c>
      <c r="BM182" s="202">
        <v>0</v>
      </c>
      <c r="BN182" s="349">
        <f t="shared" si="324"/>
        <v>0</v>
      </c>
      <c r="BO182" s="119"/>
      <c r="BP182" s="202">
        <v>0</v>
      </c>
      <c r="BQ182" s="202">
        <v>0</v>
      </c>
      <c r="BR182" s="202">
        <v>0</v>
      </c>
      <c r="BS182" s="202">
        <v>0</v>
      </c>
      <c r="BT182" s="202">
        <v>0</v>
      </c>
      <c r="BU182" s="202">
        <v>0</v>
      </c>
      <c r="BV182" s="202">
        <f t="shared" si="325"/>
        <v>0</v>
      </c>
      <c r="BW182" s="117"/>
      <c r="BX182" s="202">
        <v>0</v>
      </c>
      <c r="BY182" s="202">
        <v>0</v>
      </c>
      <c r="BZ182" s="202">
        <v>0</v>
      </c>
      <c r="CA182" s="202">
        <v>0</v>
      </c>
      <c r="CB182" s="202">
        <v>0</v>
      </c>
      <c r="CC182" s="202">
        <v>0</v>
      </c>
      <c r="CD182" s="202">
        <f t="shared" si="326"/>
        <v>0</v>
      </c>
      <c r="CE182" s="117"/>
      <c r="CF182" s="202">
        <v>0</v>
      </c>
      <c r="CG182" s="202">
        <v>0</v>
      </c>
      <c r="CH182" s="202">
        <v>0</v>
      </c>
      <c r="CI182" s="202">
        <v>0</v>
      </c>
      <c r="CJ182" s="202">
        <v>0</v>
      </c>
      <c r="CK182" s="202">
        <v>0</v>
      </c>
      <c r="CL182" s="117"/>
      <c r="CM182" s="202">
        <v>0</v>
      </c>
      <c r="CN182" s="202">
        <v>0</v>
      </c>
      <c r="CO182" s="202">
        <v>0</v>
      </c>
      <c r="CP182" s="202">
        <v>0</v>
      </c>
      <c r="CQ182" s="202">
        <v>0</v>
      </c>
      <c r="CR182" s="202">
        <v>0</v>
      </c>
      <c r="CS182" s="197"/>
      <c r="CT182" s="272">
        <f t="shared" si="327"/>
        <v>0</v>
      </c>
      <c r="CU182" s="272">
        <f t="shared" si="328"/>
        <v>0</v>
      </c>
      <c r="CV182" s="272">
        <f t="shared" si="329"/>
        <v>0</v>
      </c>
      <c r="CW182" s="272">
        <f t="shared" si="330"/>
        <v>0</v>
      </c>
      <c r="CX182" s="272">
        <f t="shared" si="285"/>
        <v>0</v>
      </c>
      <c r="CY182" s="272">
        <f t="shared" si="286"/>
        <v>0</v>
      </c>
    </row>
    <row r="183" spans="1:103" ht="15" customHeight="1" x14ac:dyDescent="0.25">
      <c r="A183" s="358">
        <v>2108020300</v>
      </c>
      <c r="B183" s="89"/>
      <c r="C183" s="88"/>
      <c r="D183" s="357" t="s">
        <v>227</v>
      </c>
      <c r="E183" s="202">
        <v>0</v>
      </c>
      <c r="F183" s="202">
        <v>0</v>
      </c>
      <c r="G183" s="202">
        <v>0</v>
      </c>
      <c r="H183" s="202">
        <v>0</v>
      </c>
      <c r="I183" s="202">
        <v>0</v>
      </c>
      <c r="J183" s="202">
        <v>0</v>
      </c>
      <c r="K183" s="352"/>
      <c r="L183" s="202">
        <v>0</v>
      </c>
      <c r="M183" s="202">
        <v>0</v>
      </c>
      <c r="N183" s="202">
        <v>0</v>
      </c>
      <c r="O183" s="202">
        <v>0</v>
      </c>
      <c r="P183" s="202">
        <v>0</v>
      </c>
      <c r="Q183" s="202">
        <v>0</v>
      </c>
      <c r="R183" s="202">
        <f t="shared" si="318"/>
        <v>0</v>
      </c>
      <c r="S183" s="119"/>
      <c r="T183" s="202">
        <v>0</v>
      </c>
      <c r="U183" s="202">
        <v>0</v>
      </c>
      <c r="V183" s="202">
        <v>0</v>
      </c>
      <c r="W183" s="202">
        <v>0</v>
      </c>
      <c r="X183" s="202">
        <v>0</v>
      </c>
      <c r="Y183" s="383">
        <v>0</v>
      </c>
      <c r="Z183" s="116">
        <f t="shared" si="319"/>
        <v>0</v>
      </c>
      <c r="AA183" s="119"/>
      <c r="AB183" s="202">
        <v>0</v>
      </c>
      <c r="AC183" s="202">
        <v>0</v>
      </c>
      <c r="AD183" s="202">
        <v>0</v>
      </c>
      <c r="AE183" s="202">
        <v>0</v>
      </c>
      <c r="AF183" s="202">
        <v>0</v>
      </c>
      <c r="AG183" s="202">
        <v>0</v>
      </c>
      <c r="AH183" s="202">
        <f t="shared" si="320"/>
        <v>0</v>
      </c>
      <c r="AI183" s="119"/>
      <c r="AJ183" s="202">
        <v>0</v>
      </c>
      <c r="AK183" s="202">
        <v>0</v>
      </c>
      <c r="AL183" s="202">
        <v>0</v>
      </c>
      <c r="AM183" s="202">
        <v>0</v>
      </c>
      <c r="AN183" s="202">
        <v>0</v>
      </c>
      <c r="AO183" s="202">
        <v>0</v>
      </c>
      <c r="AP183" s="349">
        <f t="shared" si="321"/>
        <v>0</v>
      </c>
      <c r="AQ183" s="119"/>
      <c r="AR183" s="202">
        <v>0</v>
      </c>
      <c r="AS183" s="202">
        <v>0</v>
      </c>
      <c r="AT183" s="202">
        <v>0</v>
      </c>
      <c r="AU183" s="202">
        <v>0</v>
      </c>
      <c r="AV183" s="202">
        <v>0</v>
      </c>
      <c r="AW183" s="202">
        <v>0</v>
      </c>
      <c r="AX183" s="349">
        <f t="shared" si="322"/>
        <v>0</v>
      </c>
      <c r="AY183" s="119"/>
      <c r="AZ183" s="202">
        <v>0</v>
      </c>
      <c r="BA183" s="202">
        <v>0</v>
      </c>
      <c r="BB183" s="202">
        <v>0</v>
      </c>
      <c r="BC183" s="202">
        <v>0</v>
      </c>
      <c r="BD183" s="202">
        <v>0</v>
      </c>
      <c r="BE183" s="202">
        <v>0</v>
      </c>
      <c r="BF183" s="202">
        <f t="shared" si="323"/>
        <v>0</v>
      </c>
      <c r="BG183" s="119"/>
      <c r="BH183" s="202">
        <v>0</v>
      </c>
      <c r="BI183" s="202">
        <v>0</v>
      </c>
      <c r="BJ183" s="202">
        <v>0</v>
      </c>
      <c r="BK183" s="202">
        <v>0</v>
      </c>
      <c r="BL183" s="202">
        <v>0</v>
      </c>
      <c r="BM183" s="202">
        <v>0</v>
      </c>
      <c r="BN183" s="349">
        <f t="shared" si="324"/>
        <v>0</v>
      </c>
      <c r="BO183" s="119"/>
      <c r="BP183" s="202">
        <v>0</v>
      </c>
      <c r="BQ183" s="202">
        <v>0</v>
      </c>
      <c r="BR183" s="202">
        <v>0</v>
      </c>
      <c r="BS183" s="202">
        <v>0</v>
      </c>
      <c r="BT183" s="202">
        <v>0</v>
      </c>
      <c r="BU183" s="202">
        <v>0</v>
      </c>
      <c r="BV183" s="202">
        <f t="shared" si="325"/>
        <v>0</v>
      </c>
      <c r="BW183" s="117"/>
      <c r="BX183" s="202">
        <v>0</v>
      </c>
      <c r="BY183" s="202">
        <v>0</v>
      </c>
      <c r="BZ183" s="202">
        <v>0</v>
      </c>
      <c r="CA183" s="202">
        <v>0</v>
      </c>
      <c r="CB183" s="202">
        <v>0</v>
      </c>
      <c r="CC183" s="202">
        <v>0</v>
      </c>
      <c r="CD183" s="202">
        <f t="shared" si="326"/>
        <v>0</v>
      </c>
      <c r="CE183" s="117"/>
      <c r="CF183" s="202">
        <v>0</v>
      </c>
      <c r="CG183" s="202">
        <v>0</v>
      </c>
      <c r="CH183" s="202">
        <v>0</v>
      </c>
      <c r="CI183" s="202">
        <v>0</v>
      </c>
      <c r="CJ183" s="202">
        <v>0</v>
      </c>
      <c r="CK183" s="202">
        <v>0</v>
      </c>
      <c r="CL183" s="117"/>
      <c r="CM183" s="202">
        <v>0</v>
      </c>
      <c r="CN183" s="202">
        <v>0</v>
      </c>
      <c r="CO183" s="202">
        <v>0</v>
      </c>
      <c r="CP183" s="202">
        <v>0</v>
      </c>
      <c r="CQ183" s="202">
        <v>0</v>
      </c>
      <c r="CR183" s="202">
        <v>0</v>
      </c>
      <c r="CS183" s="197"/>
      <c r="CT183" s="272">
        <f t="shared" si="327"/>
        <v>0</v>
      </c>
      <c r="CU183" s="272">
        <f t="shared" si="328"/>
        <v>0</v>
      </c>
      <c r="CV183" s="272">
        <f t="shared" si="329"/>
        <v>0</v>
      </c>
      <c r="CW183" s="272">
        <f t="shared" si="330"/>
        <v>0</v>
      </c>
      <c r="CX183" s="272">
        <f t="shared" ref="CX183:CX214" si="403">CT183+CV183</f>
        <v>0</v>
      </c>
      <c r="CY183" s="272">
        <f t="shared" ref="CY183:CY214" si="404">CU183+CW183</f>
        <v>0</v>
      </c>
    </row>
    <row r="184" spans="1:103" ht="15" customHeight="1" x14ac:dyDescent="0.25">
      <c r="A184" s="358">
        <v>2108020400</v>
      </c>
      <c r="B184" s="103"/>
      <c r="C184" s="102"/>
      <c r="D184" s="357" t="s">
        <v>226</v>
      </c>
      <c r="E184" s="348">
        <f t="shared" ref="E184:J184" si="405">E185+E186</f>
        <v>0</v>
      </c>
      <c r="F184" s="348">
        <f t="shared" si="405"/>
        <v>0</v>
      </c>
      <c r="G184" s="348">
        <f t="shared" si="405"/>
        <v>0</v>
      </c>
      <c r="H184" s="348">
        <f t="shared" si="405"/>
        <v>0</v>
      </c>
      <c r="I184" s="348">
        <f t="shared" si="405"/>
        <v>0</v>
      </c>
      <c r="J184" s="348">
        <f t="shared" si="405"/>
        <v>0</v>
      </c>
      <c r="K184" s="352"/>
      <c r="L184" s="348">
        <f t="shared" ref="L184:Q184" si="406">L185+L186</f>
        <v>0</v>
      </c>
      <c r="M184" s="348">
        <f t="shared" si="406"/>
        <v>0</v>
      </c>
      <c r="N184" s="348">
        <f t="shared" si="406"/>
        <v>0</v>
      </c>
      <c r="O184" s="348">
        <f t="shared" si="406"/>
        <v>0</v>
      </c>
      <c r="P184" s="348">
        <f t="shared" si="406"/>
        <v>0</v>
      </c>
      <c r="Q184" s="348">
        <f t="shared" si="406"/>
        <v>0</v>
      </c>
      <c r="R184" s="202">
        <f t="shared" si="318"/>
        <v>0</v>
      </c>
      <c r="S184" s="119"/>
      <c r="T184" s="348">
        <f t="shared" ref="T184:Y184" si="407">T185+T186</f>
        <v>0</v>
      </c>
      <c r="U184" s="348">
        <f t="shared" si="407"/>
        <v>0</v>
      </c>
      <c r="V184" s="348">
        <f t="shared" si="407"/>
        <v>0</v>
      </c>
      <c r="W184" s="348">
        <f t="shared" si="407"/>
        <v>0</v>
      </c>
      <c r="X184" s="348">
        <f t="shared" si="407"/>
        <v>0</v>
      </c>
      <c r="Y184" s="356">
        <f t="shared" si="407"/>
        <v>0</v>
      </c>
      <c r="Z184" s="116">
        <f t="shared" si="319"/>
        <v>0</v>
      </c>
      <c r="AA184" s="119"/>
      <c r="AB184" s="348">
        <f t="shared" ref="AB184:AG184" si="408">AB185+AB186</f>
        <v>0</v>
      </c>
      <c r="AC184" s="348">
        <f t="shared" si="408"/>
        <v>0</v>
      </c>
      <c r="AD184" s="348">
        <f t="shared" si="408"/>
        <v>0</v>
      </c>
      <c r="AE184" s="348">
        <f t="shared" si="408"/>
        <v>0</v>
      </c>
      <c r="AF184" s="348">
        <f t="shared" si="408"/>
        <v>0</v>
      </c>
      <c r="AG184" s="348">
        <f t="shared" si="408"/>
        <v>0</v>
      </c>
      <c r="AH184" s="202">
        <f t="shared" si="320"/>
        <v>0</v>
      </c>
      <c r="AI184" s="119"/>
      <c r="AJ184" s="348">
        <f t="shared" ref="AJ184:AO184" si="409">AJ185+AJ186</f>
        <v>0</v>
      </c>
      <c r="AK184" s="348">
        <f t="shared" si="409"/>
        <v>0</v>
      </c>
      <c r="AL184" s="348">
        <f t="shared" si="409"/>
        <v>0</v>
      </c>
      <c r="AM184" s="348">
        <f t="shared" si="409"/>
        <v>0</v>
      </c>
      <c r="AN184" s="348">
        <f t="shared" si="409"/>
        <v>0</v>
      </c>
      <c r="AO184" s="348">
        <f t="shared" si="409"/>
        <v>0</v>
      </c>
      <c r="AP184" s="349">
        <f t="shared" si="321"/>
        <v>0</v>
      </c>
      <c r="AQ184" s="119"/>
      <c r="AR184" s="348">
        <f t="shared" ref="AR184:AW184" si="410">AR185+AR186</f>
        <v>0</v>
      </c>
      <c r="AS184" s="348">
        <f t="shared" si="410"/>
        <v>0</v>
      </c>
      <c r="AT184" s="348">
        <f t="shared" si="410"/>
        <v>0</v>
      </c>
      <c r="AU184" s="348">
        <f t="shared" si="410"/>
        <v>0</v>
      </c>
      <c r="AV184" s="348">
        <f t="shared" si="410"/>
        <v>0</v>
      </c>
      <c r="AW184" s="348">
        <f t="shared" si="410"/>
        <v>0</v>
      </c>
      <c r="AX184" s="349">
        <f t="shared" si="322"/>
        <v>0</v>
      </c>
      <c r="AY184" s="119"/>
      <c r="AZ184" s="348">
        <f t="shared" ref="AZ184:BE184" si="411">AZ185+AZ186</f>
        <v>0</v>
      </c>
      <c r="BA184" s="348">
        <f t="shared" si="411"/>
        <v>0</v>
      </c>
      <c r="BB184" s="348">
        <f t="shared" si="411"/>
        <v>0</v>
      </c>
      <c r="BC184" s="348">
        <f t="shared" si="411"/>
        <v>0</v>
      </c>
      <c r="BD184" s="348">
        <f t="shared" si="411"/>
        <v>0</v>
      </c>
      <c r="BE184" s="348">
        <f t="shared" si="411"/>
        <v>0</v>
      </c>
      <c r="BF184" s="202">
        <f t="shared" si="323"/>
        <v>0</v>
      </c>
      <c r="BG184" s="119"/>
      <c r="BH184" s="348">
        <f t="shared" ref="BH184:BM184" si="412">BH185+BH186</f>
        <v>0</v>
      </c>
      <c r="BI184" s="348">
        <f t="shared" si="412"/>
        <v>0</v>
      </c>
      <c r="BJ184" s="348">
        <f t="shared" si="412"/>
        <v>0</v>
      </c>
      <c r="BK184" s="348">
        <f t="shared" si="412"/>
        <v>0</v>
      </c>
      <c r="BL184" s="348">
        <f t="shared" si="412"/>
        <v>0</v>
      </c>
      <c r="BM184" s="348">
        <f t="shared" si="412"/>
        <v>0</v>
      </c>
      <c r="BN184" s="349">
        <f t="shared" si="324"/>
        <v>0</v>
      </c>
      <c r="BO184" s="119"/>
      <c r="BP184" s="348">
        <f t="shared" ref="BP184:BU184" si="413">BP185+BP186</f>
        <v>0</v>
      </c>
      <c r="BQ184" s="348">
        <f t="shared" si="413"/>
        <v>0</v>
      </c>
      <c r="BR184" s="348">
        <f t="shared" si="413"/>
        <v>0</v>
      </c>
      <c r="BS184" s="348">
        <f t="shared" si="413"/>
        <v>0</v>
      </c>
      <c r="BT184" s="348">
        <f t="shared" si="413"/>
        <v>0</v>
      </c>
      <c r="BU184" s="348">
        <f t="shared" si="413"/>
        <v>0</v>
      </c>
      <c r="BV184" s="202">
        <f t="shared" si="325"/>
        <v>0</v>
      </c>
      <c r="BW184" s="117"/>
      <c r="BX184" s="348">
        <f t="shared" ref="BX184:CC184" si="414">BX185+BX186</f>
        <v>0</v>
      </c>
      <c r="BY184" s="348">
        <f t="shared" si="414"/>
        <v>0</v>
      </c>
      <c r="BZ184" s="348">
        <f t="shared" si="414"/>
        <v>0</v>
      </c>
      <c r="CA184" s="348">
        <f t="shared" si="414"/>
        <v>0</v>
      </c>
      <c r="CB184" s="348">
        <f t="shared" si="414"/>
        <v>0</v>
      </c>
      <c r="CC184" s="348">
        <f t="shared" si="414"/>
        <v>0</v>
      </c>
      <c r="CD184" s="202">
        <f t="shared" si="326"/>
        <v>0</v>
      </c>
      <c r="CE184" s="117"/>
      <c r="CF184" s="348">
        <f t="shared" ref="CF184:CK184" si="415">CF185+CF186</f>
        <v>0</v>
      </c>
      <c r="CG184" s="348">
        <f t="shared" si="415"/>
        <v>0</v>
      </c>
      <c r="CH184" s="348">
        <f t="shared" si="415"/>
        <v>0</v>
      </c>
      <c r="CI184" s="348">
        <f t="shared" si="415"/>
        <v>0</v>
      </c>
      <c r="CJ184" s="348">
        <f t="shared" si="415"/>
        <v>0</v>
      </c>
      <c r="CK184" s="348">
        <f t="shared" si="415"/>
        <v>0</v>
      </c>
      <c r="CL184" s="117"/>
      <c r="CM184" s="348">
        <f t="shared" ref="CM184:CR184" si="416">CM185+CM186</f>
        <v>0</v>
      </c>
      <c r="CN184" s="348">
        <f t="shared" si="416"/>
        <v>0</v>
      </c>
      <c r="CO184" s="348">
        <f t="shared" si="416"/>
        <v>0</v>
      </c>
      <c r="CP184" s="348">
        <f t="shared" si="416"/>
        <v>0</v>
      </c>
      <c r="CQ184" s="348">
        <f t="shared" si="416"/>
        <v>0</v>
      </c>
      <c r="CR184" s="348">
        <f t="shared" si="416"/>
        <v>0</v>
      </c>
      <c r="CS184" s="197"/>
      <c r="CT184" s="272">
        <f t="shared" si="327"/>
        <v>0</v>
      </c>
      <c r="CU184" s="272">
        <f t="shared" si="328"/>
        <v>0</v>
      </c>
      <c r="CV184" s="272">
        <f t="shared" si="329"/>
        <v>0</v>
      </c>
      <c r="CW184" s="272">
        <f t="shared" si="330"/>
        <v>0</v>
      </c>
      <c r="CX184" s="272">
        <f t="shared" si="403"/>
        <v>0</v>
      </c>
      <c r="CY184" s="272">
        <f t="shared" si="404"/>
        <v>0</v>
      </c>
    </row>
    <row r="185" spans="1:103" ht="15" customHeight="1" x14ac:dyDescent="0.25">
      <c r="A185" s="358">
        <v>2108020410</v>
      </c>
      <c r="B185" s="103"/>
      <c r="C185" s="102"/>
      <c r="D185" s="382" t="s">
        <v>225</v>
      </c>
      <c r="E185" s="380">
        <v>0</v>
      </c>
      <c r="F185" s="380">
        <v>0</v>
      </c>
      <c r="G185" s="380">
        <v>0</v>
      </c>
      <c r="H185" s="380">
        <v>0</v>
      </c>
      <c r="I185" s="380">
        <v>0</v>
      </c>
      <c r="J185" s="380">
        <v>0</v>
      </c>
      <c r="K185" s="352"/>
      <c r="L185" s="380">
        <v>0</v>
      </c>
      <c r="M185" s="380">
        <v>0</v>
      </c>
      <c r="N185" s="380">
        <v>0</v>
      </c>
      <c r="O185" s="380">
        <v>0</v>
      </c>
      <c r="P185" s="380">
        <v>0</v>
      </c>
      <c r="Q185" s="380">
        <v>0</v>
      </c>
      <c r="R185" s="202">
        <f t="shared" si="318"/>
        <v>0</v>
      </c>
      <c r="S185" s="119"/>
      <c r="T185" s="380">
        <v>0</v>
      </c>
      <c r="U185" s="380">
        <v>0</v>
      </c>
      <c r="V185" s="380">
        <v>0</v>
      </c>
      <c r="W185" s="380">
        <v>0</v>
      </c>
      <c r="X185" s="380">
        <v>0</v>
      </c>
      <c r="Y185" s="381">
        <v>0</v>
      </c>
      <c r="Z185" s="116">
        <f t="shared" si="319"/>
        <v>0</v>
      </c>
      <c r="AA185" s="119"/>
      <c r="AB185" s="380">
        <v>0</v>
      </c>
      <c r="AC185" s="380">
        <v>0</v>
      </c>
      <c r="AD185" s="380">
        <v>0</v>
      </c>
      <c r="AE185" s="380">
        <v>0</v>
      </c>
      <c r="AF185" s="380">
        <v>0</v>
      </c>
      <c r="AG185" s="380">
        <v>0</v>
      </c>
      <c r="AH185" s="202">
        <f t="shared" si="320"/>
        <v>0</v>
      </c>
      <c r="AI185" s="119"/>
      <c r="AJ185" s="380">
        <v>0</v>
      </c>
      <c r="AK185" s="380">
        <v>0</v>
      </c>
      <c r="AL185" s="380">
        <v>0</v>
      </c>
      <c r="AM185" s="380">
        <v>0</v>
      </c>
      <c r="AN185" s="380">
        <v>0</v>
      </c>
      <c r="AO185" s="380">
        <v>0</v>
      </c>
      <c r="AP185" s="349">
        <f t="shared" si="321"/>
        <v>0</v>
      </c>
      <c r="AQ185" s="119"/>
      <c r="AR185" s="380">
        <v>0</v>
      </c>
      <c r="AS185" s="380">
        <v>0</v>
      </c>
      <c r="AT185" s="380">
        <v>0</v>
      </c>
      <c r="AU185" s="380">
        <v>0</v>
      </c>
      <c r="AV185" s="380">
        <v>0</v>
      </c>
      <c r="AW185" s="380">
        <v>0</v>
      </c>
      <c r="AX185" s="349">
        <f t="shared" si="322"/>
        <v>0</v>
      </c>
      <c r="AY185" s="119"/>
      <c r="AZ185" s="380">
        <v>0</v>
      </c>
      <c r="BA185" s="380">
        <v>0</v>
      </c>
      <c r="BB185" s="380">
        <v>0</v>
      </c>
      <c r="BC185" s="380">
        <v>0</v>
      </c>
      <c r="BD185" s="380">
        <v>0</v>
      </c>
      <c r="BE185" s="380">
        <v>0</v>
      </c>
      <c r="BF185" s="202">
        <f t="shared" si="323"/>
        <v>0</v>
      </c>
      <c r="BG185" s="119"/>
      <c r="BH185" s="380">
        <v>0</v>
      </c>
      <c r="BI185" s="380">
        <v>0</v>
      </c>
      <c r="BJ185" s="380">
        <v>0</v>
      </c>
      <c r="BK185" s="380">
        <v>0</v>
      </c>
      <c r="BL185" s="380">
        <v>0</v>
      </c>
      <c r="BM185" s="380">
        <v>0</v>
      </c>
      <c r="BN185" s="349">
        <f t="shared" si="324"/>
        <v>0</v>
      </c>
      <c r="BO185" s="119"/>
      <c r="BP185" s="380">
        <v>0</v>
      </c>
      <c r="BQ185" s="380">
        <v>0</v>
      </c>
      <c r="BR185" s="380">
        <v>0</v>
      </c>
      <c r="BS185" s="380">
        <v>0</v>
      </c>
      <c r="BT185" s="380">
        <v>0</v>
      </c>
      <c r="BU185" s="380">
        <v>0</v>
      </c>
      <c r="BV185" s="202">
        <f t="shared" si="325"/>
        <v>0</v>
      </c>
      <c r="BW185" s="117"/>
      <c r="BX185" s="380">
        <v>0</v>
      </c>
      <c r="BY185" s="380">
        <v>0</v>
      </c>
      <c r="BZ185" s="380">
        <v>0</v>
      </c>
      <c r="CA185" s="380">
        <v>0</v>
      </c>
      <c r="CB185" s="380">
        <v>0</v>
      </c>
      <c r="CC185" s="380">
        <v>0</v>
      </c>
      <c r="CD185" s="202">
        <f t="shared" si="326"/>
        <v>0</v>
      </c>
      <c r="CE185" s="117"/>
      <c r="CF185" s="380">
        <v>0</v>
      </c>
      <c r="CG185" s="380">
        <v>0</v>
      </c>
      <c r="CH185" s="380">
        <v>0</v>
      </c>
      <c r="CI185" s="380">
        <v>0</v>
      </c>
      <c r="CJ185" s="380">
        <v>0</v>
      </c>
      <c r="CK185" s="380">
        <v>0</v>
      </c>
      <c r="CL185" s="117"/>
      <c r="CM185" s="380">
        <v>0</v>
      </c>
      <c r="CN185" s="380">
        <v>0</v>
      </c>
      <c r="CO185" s="380">
        <v>0</v>
      </c>
      <c r="CP185" s="380">
        <v>0</v>
      </c>
      <c r="CQ185" s="380">
        <v>0</v>
      </c>
      <c r="CR185" s="380">
        <v>0</v>
      </c>
      <c r="CS185" s="197"/>
      <c r="CT185" s="272">
        <f t="shared" si="327"/>
        <v>0</v>
      </c>
      <c r="CU185" s="272">
        <f t="shared" si="328"/>
        <v>0</v>
      </c>
      <c r="CV185" s="272">
        <f t="shared" si="329"/>
        <v>0</v>
      </c>
      <c r="CW185" s="272">
        <f t="shared" si="330"/>
        <v>0</v>
      </c>
      <c r="CX185" s="272">
        <f t="shared" si="403"/>
        <v>0</v>
      </c>
      <c r="CY185" s="272">
        <f t="shared" si="404"/>
        <v>0</v>
      </c>
    </row>
    <row r="186" spans="1:103" ht="15" customHeight="1" x14ac:dyDescent="0.25">
      <c r="A186" s="358">
        <v>2108020490</v>
      </c>
      <c r="B186" s="103"/>
      <c r="C186" s="75"/>
      <c r="D186" s="382" t="s">
        <v>224</v>
      </c>
      <c r="E186" s="380">
        <v>0</v>
      </c>
      <c r="F186" s="380">
        <v>0</v>
      </c>
      <c r="G186" s="380">
        <v>0</v>
      </c>
      <c r="H186" s="380">
        <v>0</v>
      </c>
      <c r="I186" s="380">
        <v>0</v>
      </c>
      <c r="J186" s="380">
        <v>0</v>
      </c>
      <c r="K186" s="352"/>
      <c r="L186" s="380">
        <v>0</v>
      </c>
      <c r="M186" s="380">
        <v>0</v>
      </c>
      <c r="N186" s="380">
        <v>0</v>
      </c>
      <c r="O186" s="380">
        <v>0</v>
      </c>
      <c r="P186" s="380">
        <v>0</v>
      </c>
      <c r="Q186" s="380">
        <v>0</v>
      </c>
      <c r="R186" s="202">
        <f t="shared" si="318"/>
        <v>0</v>
      </c>
      <c r="S186" s="119"/>
      <c r="T186" s="380">
        <v>0</v>
      </c>
      <c r="U186" s="380">
        <v>0</v>
      </c>
      <c r="V186" s="380">
        <v>0</v>
      </c>
      <c r="W186" s="380">
        <v>0</v>
      </c>
      <c r="X186" s="380">
        <v>0</v>
      </c>
      <c r="Y186" s="381">
        <v>0</v>
      </c>
      <c r="Z186" s="116">
        <f t="shared" si="319"/>
        <v>0</v>
      </c>
      <c r="AA186" s="119"/>
      <c r="AB186" s="380">
        <v>0</v>
      </c>
      <c r="AC186" s="380">
        <v>0</v>
      </c>
      <c r="AD186" s="380">
        <v>0</v>
      </c>
      <c r="AE186" s="380">
        <v>0</v>
      </c>
      <c r="AF186" s="380">
        <v>0</v>
      </c>
      <c r="AG186" s="380">
        <v>0</v>
      </c>
      <c r="AH186" s="202">
        <f t="shared" si="320"/>
        <v>0</v>
      </c>
      <c r="AI186" s="119"/>
      <c r="AJ186" s="380">
        <v>0</v>
      </c>
      <c r="AK186" s="380">
        <v>0</v>
      </c>
      <c r="AL186" s="380">
        <v>0</v>
      </c>
      <c r="AM186" s="380">
        <v>0</v>
      </c>
      <c r="AN186" s="380">
        <v>0</v>
      </c>
      <c r="AO186" s="380">
        <v>0</v>
      </c>
      <c r="AP186" s="349">
        <f t="shared" si="321"/>
        <v>0</v>
      </c>
      <c r="AQ186" s="119"/>
      <c r="AR186" s="380">
        <v>0</v>
      </c>
      <c r="AS186" s="380">
        <v>0</v>
      </c>
      <c r="AT186" s="380">
        <v>0</v>
      </c>
      <c r="AU186" s="380">
        <v>0</v>
      </c>
      <c r="AV186" s="380">
        <v>0</v>
      </c>
      <c r="AW186" s="380">
        <v>0</v>
      </c>
      <c r="AX186" s="349">
        <f t="shared" si="322"/>
        <v>0</v>
      </c>
      <c r="AY186" s="119"/>
      <c r="AZ186" s="380">
        <v>0</v>
      </c>
      <c r="BA186" s="380">
        <v>0</v>
      </c>
      <c r="BB186" s="380">
        <v>0</v>
      </c>
      <c r="BC186" s="380">
        <v>0</v>
      </c>
      <c r="BD186" s="380">
        <v>0</v>
      </c>
      <c r="BE186" s="380">
        <v>0</v>
      </c>
      <c r="BF186" s="202">
        <f t="shared" si="323"/>
        <v>0</v>
      </c>
      <c r="BG186" s="119"/>
      <c r="BH186" s="380">
        <v>0</v>
      </c>
      <c r="BI186" s="380">
        <v>0</v>
      </c>
      <c r="BJ186" s="380">
        <v>0</v>
      </c>
      <c r="BK186" s="380">
        <v>0</v>
      </c>
      <c r="BL186" s="380">
        <v>0</v>
      </c>
      <c r="BM186" s="380">
        <v>0</v>
      </c>
      <c r="BN186" s="349">
        <f t="shared" si="324"/>
        <v>0</v>
      </c>
      <c r="BO186" s="119"/>
      <c r="BP186" s="380">
        <v>0</v>
      </c>
      <c r="BQ186" s="380">
        <v>0</v>
      </c>
      <c r="BR186" s="380">
        <v>0</v>
      </c>
      <c r="BS186" s="380">
        <v>0</v>
      </c>
      <c r="BT186" s="380">
        <v>0</v>
      </c>
      <c r="BU186" s="380">
        <v>0</v>
      </c>
      <c r="BV186" s="202">
        <f t="shared" si="325"/>
        <v>0</v>
      </c>
      <c r="BW186" s="117"/>
      <c r="BX186" s="380">
        <v>0</v>
      </c>
      <c r="BY186" s="380">
        <v>0</v>
      </c>
      <c r="BZ186" s="380">
        <v>0</v>
      </c>
      <c r="CA186" s="380">
        <v>0</v>
      </c>
      <c r="CB186" s="380">
        <v>0</v>
      </c>
      <c r="CC186" s="380">
        <v>0</v>
      </c>
      <c r="CD186" s="202">
        <f t="shared" si="326"/>
        <v>0</v>
      </c>
      <c r="CE186" s="117"/>
      <c r="CF186" s="380">
        <v>0</v>
      </c>
      <c r="CG186" s="380">
        <v>0</v>
      </c>
      <c r="CH186" s="380">
        <v>0</v>
      </c>
      <c r="CI186" s="380">
        <v>0</v>
      </c>
      <c r="CJ186" s="380">
        <v>0</v>
      </c>
      <c r="CK186" s="380">
        <v>0</v>
      </c>
      <c r="CL186" s="117"/>
      <c r="CM186" s="380">
        <v>0</v>
      </c>
      <c r="CN186" s="380">
        <v>0</v>
      </c>
      <c r="CO186" s="380">
        <v>0</v>
      </c>
      <c r="CP186" s="380">
        <v>0</v>
      </c>
      <c r="CQ186" s="380">
        <v>0</v>
      </c>
      <c r="CR186" s="380">
        <v>0</v>
      </c>
      <c r="CS186" s="197"/>
      <c r="CT186" s="272">
        <f t="shared" si="327"/>
        <v>0</v>
      </c>
      <c r="CU186" s="272">
        <f t="shared" si="328"/>
        <v>0</v>
      </c>
      <c r="CV186" s="272">
        <f t="shared" si="329"/>
        <v>0</v>
      </c>
      <c r="CW186" s="272">
        <f t="shared" si="330"/>
        <v>0</v>
      </c>
      <c r="CX186" s="272">
        <f t="shared" si="403"/>
        <v>0</v>
      </c>
      <c r="CY186" s="272">
        <f t="shared" si="404"/>
        <v>0</v>
      </c>
    </row>
    <row r="187" spans="1:103" s="79" customFormat="1" ht="15" customHeight="1" x14ac:dyDescent="0.25">
      <c r="A187" s="355">
        <v>2108900000</v>
      </c>
      <c r="B187" s="103"/>
      <c r="C187" s="359" t="s">
        <v>223</v>
      </c>
      <c r="D187" s="353"/>
      <c r="E187" s="202">
        <v>0</v>
      </c>
      <c r="F187" s="202">
        <v>0</v>
      </c>
      <c r="G187" s="201">
        <v>0</v>
      </c>
      <c r="H187" s="201">
        <v>0</v>
      </c>
      <c r="I187" s="201">
        <v>0</v>
      </c>
      <c r="J187" s="201">
        <v>0</v>
      </c>
      <c r="K187" s="352"/>
      <c r="L187" s="202">
        <v>0</v>
      </c>
      <c r="M187" s="202">
        <v>0</v>
      </c>
      <c r="N187" s="201">
        <v>0</v>
      </c>
      <c r="O187" s="201">
        <v>0</v>
      </c>
      <c r="P187" s="201">
        <v>0</v>
      </c>
      <c r="Q187" s="201">
        <v>0</v>
      </c>
      <c r="R187" s="202">
        <f t="shared" si="318"/>
        <v>0</v>
      </c>
      <c r="S187" s="119"/>
      <c r="T187" s="202">
        <v>0</v>
      </c>
      <c r="U187" s="202">
        <v>0</v>
      </c>
      <c r="V187" s="201">
        <v>0</v>
      </c>
      <c r="W187" s="201">
        <v>0</v>
      </c>
      <c r="X187" s="201">
        <v>0</v>
      </c>
      <c r="Y187" s="379">
        <v>0</v>
      </c>
      <c r="Z187" s="116">
        <f t="shared" si="319"/>
        <v>0</v>
      </c>
      <c r="AA187" s="119"/>
      <c r="AB187" s="202">
        <v>0</v>
      </c>
      <c r="AC187" s="202">
        <v>0</v>
      </c>
      <c r="AD187" s="201">
        <v>0</v>
      </c>
      <c r="AE187" s="201">
        <v>0</v>
      </c>
      <c r="AF187" s="201">
        <v>0</v>
      </c>
      <c r="AG187" s="201">
        <v>0</v>
      </c>
      <c r="AH187" s="202">
        <f t="shared" si="320"/>
        <v>0</v>
      </c>
      <c r="AI187" s="119"/>
      <c r="AJ187" s="202">
        <v>0</v>
      </c>
      <c r="AK187" s="202">
        <v>0</v>
      </c>
      <c r="AL187" s="201">
        <v>0</v>
      </c>
      <c r="AM187" s="201">
        <v>0</v>
      </c>
      <c r="AN187" s="201">
        <v>0</v>
      </c>
      <c r="AO187" s="201">
        <v>0</v>
      </c>
      <c r="AP187" s="349">
        <f t="shared" si="321"/>
        <v>0</v>
      </c>
      <c r="AQ187" s="119"/>
      <c r="AR187" s="202">
        <v>0</v>
      </c>
      <c r="AS187" s="202">
        <v>0</v>
      </c>
      <c r="AT187" s="201">
        <v>0</v>
      </c>
      <c r="AU187" s="201">
        <v>0</v>
      </c>
      <c r="AV187" s="201">
        <v>0</v>
      </c>
      <c r="AW187" s="201">
        <v>0</v>
      </c>
      <c r="AX187" s="349">
        <f t="shared" si="322"/>
        <v>0</v>
      </c>
      <c r="AY187" s="119"/>
      <c r="AZ187" s="202">
        <v>0</v>
      </c>
      <c r="BA187" s="202">
        <v>0</v>
      </c>
      <c r="BB187" s="201">
        <v>0</v>
      </c>
      <c r="BC187" s="201">
        <v>0</v>
      </c>
      <c r="BD187" s="201">
        <v>0</v>
      </c>
      <c r="BE187" s="201">
        <v>0</v>
      </c>
      <c r="BF187" s="202">
        <f t="shared" si="323"/>
        <v>0</v>
      </c>
      <c r="BG187" s="119"/>
      <c r="BH187" s="202">
        <v>0</v>
      </c>
      <c r="BI187" s="202">
        <v>0</v>
      </c>
      <c r="BJ187" s="201">
        <v>0</v>
      </c>
      <c r="BK187" s="201">
        <v>0</v>
      </c>
      <c r="BL187" s="201">
        <v>0</v>
      </c>
      <c r="BM187" s="201">
        <v>0</v>
      </c>
      <c r="BN187" s="349">
        <f t="shared" si="324"/>
        <v>0</v>
      </c>
      <c r="BO187" s="119"/>
      <c r="BP187" s="202">
        <v>0</v>
      </c>
      <c r="BQ187" s="202">
        <v>0</v>
      </c>
      <c r="BR187" s="201">
        <v>0</v>
      </c>
      <c r="BS187" s="201">
        <v>0</v>
      </c>
      <c r="BT187" s="201">
        <v>0</v>
      </c>
      <c r="BU187" s="201">
        <v>0</v>
      </c>
      <c r="BV187" s="202">
        <f t="shared" si="325"/>
        <v>0</v>
      </c>
      <c r="BW187" s="117"/>
      <c r="BX187" s="202">
        <v>0</v>
      </c>
      <c r="BY187" s="202">
        <v>0</v>
      </c>
      <c r="BZ187" s="201">
        <v>0</v>
      </c>
      <c r="CA187" s="201">
        <v>0</v>
      </c>
      <c r="CB187" s="201">
        <v>0</v>
      </c>
      <c r="CC187" s="201">
        <v>0</v>
      </c>
      <c r="CD187" s="202">
        <f t="shared" si="326"/>
        <v>0</v>
      </c>
      <c r="CE187" s="117"/>
      <c r="CF187" s="202">
        <v>0</v>
      </c>
      <c r="CG187" s="202">
        <v>0</v>
      </c>
      <c r="CH187" s="201">
        <v>0</v>
      </c>
      <c r="CI187" s="201">
        <v>0</v>
      </c>
      <c r="CJ187" s="201">
        <v>0</v>
      </c>
      <c r="CK187" s="201">
        <v>0</v>
      </c>
      <c r="CL187" s="117"/>
      <c r="CM187" s="202">
        <v>0</v>
      </c>
      <c r="CN187" s="202">
        <v>0</v>
      </c>
      <c r="CO187" s="201">
        <v>0</v>
      </c>
      <c r="CP187" s="201">
        <v>0</v>
      </c>
      <c r="CQ187" s="201">
        <v>0</v>
      </c>
      <c r="CR187" s="201">
        <v>0</v>
      </c>
      <c r="CS187" s="378"/>
      <c r="CT187" s="272">
        <f t="shared" si="327"/>
        <v>0</v>
      </c>
      <c r="CU187" s="272">
        <f t="shared" si="328"/>
        <v>0</v>
      </c>
      <c r="CV187" s="272">
        <f t="shared" si="329"/>
        <v>0</v>
      </c>
      <c r="CW187" s="272">
        <f t="shared" si="330"/>
        <v>0</v>
      </c>
      <c r="CX187" s="272">
        <f t="shared" si="403"/>
        <v>0</v>
      </c>
      <c r="CY187" s="272">
        <f t="shared" si="404"/>
        <v>0</v>
      </c>
    </row>
    <row r="188" spans="1:103" ht="15" customHeight="1" x14ac:dyDescent="0.25">
      <c r="A188" s="347">
        <v>2190000000</v>
      </c>
      <c r="B188" s="377" t="s">
        <v>222</v>
      </c>
      <c r="C188" s="377"/>
      <c r="D188" s="377"/>
      <c r="E188" s="375">
        <f t="shared" ref="E188:J188" si="417">E189+E193+E200+E203+E207+E211+E216+E217+E220</f>
        <v>0</v>
      </c>
      <c r="F188" s="375">
        <f t="shared" si="417"/>
        <v>0</v>
      </c>
      <c r="G188" s="375">
        <f t="shared" si="417"/>
        <v>0</v>
      </c>
      <c r="H188" s="375">
        <f t="shared" si="417"/>
        <v>0</v>
      </c>
      <c r="I188" s="375">
        <f t="shared" si="417"/>
        <v>0</v>
      </c>
      <c r="J188" s="375">
        <f t="shared" si="417"/>
        <v>0</v>
      </c>
      <c r="K188" s="352"/>
      <c r="L188" s="375">
        <f t="shared" ref="L188:Q188" si="418">L189+L193+L200+L203+L207+L211+L216+L217+L220</f>
        <v>0</v>
      </c>
      <c r="M188" s="375">
        <f t="shared" si="418"/>
        <v>0</v>
      </c>
      <c r="N188" s="375">
        <f t="shared" si="418"/>
        <v>0</v>
      </c>
      <c r="O188" s="375">
        <f t="shared" si="418"/>
        <v>0</v>
      </c>
      <c r="P188" s="375">
        <f t="shared" si="418"/>
        <v>0</v>
      </c>
      <c r="Q188" s="375">
        <f t="shared" si="418"/>
        <v>0</v>
      </c>
      <c r="R188" s="83">
        <f t="shared" si="318"/>
        <v>0</v>
      </c>
      <c r="S188" s="119"/>
      <c r="T188" s="375">
        <f t="shared" ref="T188:Y188" si="419">T189+T193+T200+T203+T207+T211+T216+T217+T220</f>
        <v>0</v>
      </c>
      <c r="U188" s="375">
        <f t="shared" si="419"/>
        <v>0</v>
      </c>
      <c r="V188" s="375">
        <f t="shared" si="419"/>
        <v>0</v>
      </c>
      <c r="W188" s="375">
        <f t="shared" si="419"/>
        <v>0</v>
      </c>
      <c r="X188" s="375">
        <f t="shared" si="419"/>
        <v>0</v>
      </c>
      <c r="Y188" s="376">
        <f t="shared" si="419"/>
        <v>0</v>
      </c>
      <c r="Z188" s="83">
        <f t="shared" si="319"/>
        <v>0</v>
      </c>
      <c r="AA188" s="119"/>
      <c r="AB188" s="375">
        <f t="shared" ref="AB188:AG188" si="420">AB189+AB193+AB200+AB203+AB207+AB211+AB216+AB217+AB220</f>
        <v>0</v>
      </c>
      <c r="AC188" s="375">
        <f t="shared" si="420"/>
        <v>0</v>
      </c>
      <c r="AD188" s="375">
        <f t="shared" si="420"/>
        <v>0</v>
      </c>
      <c r="AE188" s="375">
        <f t="shared" si="420"/>
        <v>0</v>
      </c>
      <c r="AF188" s="375">
        <f t="shared" si="420"/>
        <v>0</v>
      </c>
      <c r="AG188" s="375">
        <f t="shared" si="420"/>
        <v>0</v>
      </c>
      <c r="AH188" s="83">
        <f t="shared" si="320"/>
        <v>0</v>
      </c>
      <c r="AI188" s="119"/>
      <c r="AJ188" s="375">
        <f t="shared" ref="AJ188:AO188" si="421">AJ189+AJ193+AJ200+AJ203+AJ207+AJ211+AJ216+AJ217+AJ220</f>
        <v>0</v>
      </c>
      <c r="AK188" s="375">
        <f t="shared" si="421"/>
        <v>0</v>
      </c>
      <c r="AL188" s="375">
        <f t="shared" si="421"/>
        <v>0</v>
      </c>
      <c r="AM188" s="375">
        <f t="shared" si="421"/>
        <v>0</v>
      </c>
      <c r="AN188" s="375">
        <f t="shared" si="421"/>
        <v>0</v>
      </c>
      <c r="AO188" s="375">
        <f t="shared" si="421"/>
        <v>0</v>
      </c>
      <c r="AP188" s="342">
        <f t="shared" si="321"/>
        <v>0</v>
      </c>
      <c r="AQ188" s="119"/>
      <c r="AR188" s="375">
        <f t="shared" ref="AR188:AW188" si="422">AR189+AR193+AR200+AR203+AR207+AR211+AR216+AR217+AR220</f>
        <v>0</v>
      </c>
      <c r="AS188" s="375">
        <f t="shared" si="422"/>
        <v>0</v>
      </c>
      <c r="AT188" s="375">
        <f t="shared" si="422"/>
        <v>0</v>
      </c>
      <c r="AU188" s="375">
        <f t="shared" si="422"/>
        <v>0</v>
      </c>
      <c r="AV188" s="375">
        <f t="shared" si="422"/>
        <v>0</v>
      </c>
      <c r="AW188" s="375">
        <f t="shared" si="422"/>
        <v>0</v>
      </c>
      <c r="AX188" s="342">
        <f t="shared" si="322"/>
        <v>0</v>
      </c>
      <c r="AY188" s="119"/>
      <c r="AZ188" s="375">
        <f t="shared" ref="AZ188:BE188" si="423">AZ189+AZ193+AZ200+AZ203+AZ207+AZ211+AZ216+AZ217+AZ220</f>
        <v>0</v>
      </c>
      <c r="BA188" s="375">
        <f t="shared" si="423"/>
        <v>0</v>
      </c>
      <c r="BB188" s="375">
        <f t="shared" si="423"/>
        <v>0</v>
      </c>
      <c r="BC188" s="375">
        <f t="shared" si="423"/>
        <v>0</v>
      </c>
      <c r="BD188" s="375">
        <f t="shared" si="423"/>
        <v>0</v>
      </c>
      <c r="BE188" s="375">
        <f t="shared" si="423"/>
        <v>0</v>
      </c>
      <c r="BF188" s="83">
        <f t="shared" si="323"/>
        <v>0</v>
      </c>
      <c r="BG188" s="119"/>
      <c r="BH188" s="375">
        <f t="shared" ref="BH188:BM188" si="424">BH189+BH193+BH200+BH203+BH207+BH211+BH216+BH217+BH220</f>
        <v>0</v>
      </c>
      <c r="BI188" s="375">
        <f t="shared" si="424"/>
        <v>0</v>
      </c>
      <c r="BJ188" s="375">
        <f t="shared" si="424"/>
        <v>0</v>
      </c>
      <c r="BK188" s="375">
        <f t="shared" si="424"/>
        <v>0</v>
      </c>
      <c r="BL188" s="375">
        <f t="shared" si="424"/>
        <v>0</v>
      </c>
      <c r="BM188" s="375">
        <f t="shared" si="424"/>
        <v>0</v>
      </c>
      <c r="BN188" s="342">
        <f t="shared" si="324"/>
        <v>0</v>
      </c>
      <c r="BO188" s="119"/>
      <c r="BP188" s="375">
        <f t="shared" ref="BP188:BU188" si="425">BP189+BP193+BP200+BP203+BP207+BP211+BP216+BP217+BP220</f>
        <v>0</v>
      </c>
      <c r="BQ188" s="375">
        <f t="shared" si="425"/>
        <v>0</v>
      </c>
      <c r="BR188" s="375">
        <f t="shared" si="425"/>
        <v>0</v>
      </c>
      <c r="BS188" s="375">
        <f t="shared" si="425"/>
        <v>0</v>
      </c>
      <c r="BT188" s="375">
        <f t="shared" si="425"/>
        <v>0</v>
      </c>
      <c r="BU188" s="375">
        <f t="shared" si="425"/>
        <v>0</v>
      </c>
      <c r="BV188" s="83">
        <f t="shared" si="325"/>
        <v>0</v>
      </c>
      <c r="BW188" s="117"/>
      <c r="BX188" s="375">
        <f t="shared" ref="BX188:CC188" si="426">BX189+BX193+BX200+BX203+BX207+BX211+BX216+BX217+BX220</f>
        <v>0</v>
      </c>
      <c r="BY188" s="375">
        <f t="shared" si="426"/>
        <v>0</v>
      </c>
      <c r="BZ188" s="375">
        <f t="shared" si="426"/>
        <v>0</v>
      </c>
      <c r="CA188" s="375">
        <f t="shared" si="426"/>
        <v>0</v>
      </c>
      <c r="CB188" s="375">
        <f t="shared" si="426"/>
        <v>0</v>
      </c>
      <c r="CC188" s="375">
        <f t="shared" si="426"/>
        <v>0</v>
      </c>
      <c r="CD188" s="83">
        <f t="shared" si="326"/>
        <v>0</v>
      </c>
      <c r="CE188" s="117"/>
      <c r="CF188" s="375">
        <f t="shared" ref="CF188:CK188" si="427">CF189+CF193+CF200+CF203+CF207+CF211+CF216+CF217+CF220</f>
        <v>0</v>
      </c>
      <c r="CG188" s="375">
        <f t="shared" si="427"/>
        <v>0</v>
      </c>
      <c r="CH188" s="375">
        <f t="shared" si="427"/>
        <v>0</v>
      </c>
      <c r="CI188" s="375">
        <f t="shared" si="427"/>
        <v>0</v>
      </c>
      <c r="CJ188" s="375">
        <f t="shared" si="427"/>
        <v>0</v>
      </c>
      <c r="CK188" s="375">
        <f t="shared" si="427"/>
        <v>0</v>
      </c>
      <c r="CL188" s="117"/>
      <c r="CM188" s="375">
        <f t="shared" ref="CM188:CR188" si="428">CM189+CM193+CM200+CM203+CM207+CM211+CM216+CM217+CM220</f>
        <v>0</v>
      </c>
      <c r="CN188" s="375">
        <f t="shared" si="428"/>
        <v>0</v>
      </c>
      <c r="CO188" s="375">
        <f t="shared" si="428"/>
        <v>0</v>
      </c>
      <c r="CP188" s="375">
        <f t="shared" si="428"/>
        <v>0</v>
      </c>
      <c r="CQ188" s="375">
        <f t="shared" si="428"/>
        <v>0</v>
      </c>
      <c r="CR188" s="375">
        <f t="shared" si="428"/>
        <v>0</v>
      </c>
      <c r="CS188" s="197"/>
      <c r="CT188" s="60">
        <f t="shared" si="327"/>
        <v>0</v>
      </c>
      <c r="CU188" s="60">
        <f t="shared" si="328"/>
        <v>0</v>
      </c>
      <c r="CV188" s="60">
        <f t="shared" si="329"/>
        <v>0</v>
      </c>
      <c r="CW188" s="60">
        <f t="shared" si="330"/>
        <v>0</v>
      </c>
      <c r="CX188" s="60">
        <f t="shared" si="403"/>
        <v>0</v>
      </c>
      <c r="CY188" s="60">
        <f t="shared" si="404"/>
        <v>0</v>
      </c>
    </row>
    <row r="189" spans="1:103" ht="15" customHeight="1" x14ac:dyDescent="0.25">
      <c r="A189" s="355">
        <v>2190010000</v>
      </c>
      <c r="B189" s="103"/>
      <c r="C189" s="359" t="s">
        <v>221</v>
      </c>
      <c r="D189" s="353"/>
      <c r="E189" s="348">
        <f t="shared" ref="E189:J189" si="429">SUM(E190:E192)</f>
        <v>0</v>
      </c>
      <c r="F189" s="348">
        <f t="shared" si="429"/>
        <v>0</v>
      </c>
      <c r="G189" s="348">
        <f t="shared" si="429"/>
        <v>0</v>
      </c>
      <c r="H189" s="348">
        <f t="shared" si="429"/>
        <v>0</v>
      </c>
      <c r="I189" s="348">
        <f t="shared" si="429"/>
        <v>0</v>
      </c>
      <c r="J189" s="348">
        <f t="shared" si="429"/>
        <v>0</v>
      </c>
      <c r="K189" s="352"/>
      <c r="L189" s="348">
        <f t="shared" ref="L189:Q189" si="430">SUM(L190:L192)</f>
        <v>0</v>
      </c>
      <c r="M189" s="348">
        <f t="shared" si="430"/>
        <v>0</v>
      </c>
      <c r="N189" s="348">
        <f t="shared" si="430"/>
        <v>0</v>
      </c>
      <c r="O189" s="348">
        <f t="shared" si="430"/>
        <v>0</v>
      </c>
      <c r="P189" s="348">
        <f t="shared" si="430"/>
        <v>0</v>
      </c>
      <c r="Q189" s="348">
        <f t="shared" si="430"/>
        <v>0</v>
      </c>
      <c r="R189" s="202">
        <f t="shared" si="318"/>
        <v>0</v>
      </c>
      <c r="S189" s="119"/>
      <c r="T189" s="348">
        <f t="shared" ref="T189:Y189" si="431">SUM(T190:T192)</f>
        <v>0</v>
      </c>
      <c r="U189" s="348">
        <f t="shared" si="431"/>
        <v>0</v>
      </c>
      <c r="V189" s="348">
        <f t="shared" si="431"/>
        <v>0</v>
      </c>
      <c r="W189" s="348">
        <f t="shared" si="431"/>
        <v>0</v>
      </c>
      <c r="X189" s="348">
        <f t="shared" si="431"/>
        <v>0</v>
      </c>
      <c r="Y189" s="356">
        <f t="shared" si="431"/>
        <v>0</v>
      </c>
      <c r="Z189" s="116">
        <f t="shared" si="319"/>
        <v>0</v>
      </c>
      <c r="AA189" s="119"/>
      <c r="AB189" s="348">
        <f t="shared" ref="AB189:AG189" si="432">SUM(AB190:AB192)</f>
        <v>0</v>
      </c>
      <c r="AC189" s="348">
        <f t="shared" si="432"/>
        <v>0</v>
      </c>
      <c r="AD189" s="348">
        <f t="shared" si="432"/>
        <v>0</v>
      </c>
      <c r="AE189" s="348">
        <f t="shared" si="432"/>
        <v>0</v>
      </c>
      <c r="AF189" s="348">
        <f t="shared" si="432"/>
        <v>0</v>
      </c>
      <c r="AG189" s="348">
        <f t="shared" si="432"/>
        <v>0</v>
      </c>
      <c r="AH189" s="202">
        <f t="shared" si="320"/>
        <v>0</v>
      </c>
      <c r="AI189" s="119"/>
      <c r="AJ189" s="348">
        <f t="shared" ref="AJ189:AO189" si="433">SUM(AJ190:AJ192)</f>
        <v>0</v>
      </c>
      <c r="AK189" s="348">
        <f t="shared" si="433"/>
        <v>0</v>
      </c>
      <c r="AL189" s="348">
        <f t="shared" si="433"/>
        <v>0</v>
      </c>
      <c r="AM189" s="348">
        <f t="shared" si="433"/>
        <v>0</v>
      </c>
      <c r="AN189" s="348">
        <f t="shared" si="433"/>
        <v>0</v>
      </c>
      <c r="AO189" s="348">
        <f t="shared" si="433"/>
        <v>0</v>
      </c>
      <c r="AP189" s="350">
        <f t="shared" si="321"/>
        <v>0</v>
      </c>
      <c r="AQ189" s="119"/>
      <c r="AR189" s="348">
        <f t="shared" ref="AR189:AW189" si="434">SUM(AR190:AR192)</f>
        <v>0</v>
      </c>
      <c r="AS189" s="348">
        <f t="shared" si="434"/>
        <v>0</v>
      </c>
      <c r="AT189" s="348">
        <f t="shared" si="434"/>
        <v>0</v>
      </c>
      <c r="AU189" s="348">
        <f t="shared" si="434"/>
        <v>0</v>
      </c>
      <c r="AV189" s="348">
        <f t="shared" si="434"/>
        <v>0</v>
      </c>
      <c r="AW189" s="348">
        <f t="shared" si="434"/>
        <v>0</v>
      </c>
      <c r="AX189" s="349">
        <f t="shared" si="322"/>
        <v>0</v>
      </c>
      <c r="AY189" s="119"/>
      <c r="AZ189" s="348">
        <f t="shared" ref="AZ189:BE189" si="435">SUM(AZ190:AZ192)</f>
        <v>0</v>
      </c>
      <c r="BA189" s="348">
        <f t="shared" si="435"/>
        <v>0</v>
      </c>
      <c r="BB189" s="348">
        <f t="shared" si="435"/>
        <v>0</v>
      </c>
      <c r="BC189" s="348">
        <f t="shared" si="435"/>
        <v>0</v>
      </c>
      <c r="BD189" s="348">
        <f t="shared" si="435"/>
        <v>0</v>
      </c>
      <c r="BE189" s="348">
        <f t="shared" si="435"/>
        <v>0</v>
      </c>
      <c r="BF189" s="202">
        <f t="shared" si="323"/>
        <v>0</v>
      </c>
      <c r="BG189" s="119"/>
      <c r="BH189" s="348">
        <f t="shared" ref="BH189:BM189" si="436">SUM(BH190:BH192)</f>
        <v>0</v>
      </c>
      <c r="BI189" s="348">
        <f t="shared" si="436"/>
        <v>0</v>
      </c>
      <c r="BJ189" s="348">
        <f t="shared" si="436"/>
        <v>0</v>
      </c>
      <c r="BK189" s="348">
        <f t="shared" si="436"/>
        <v>0</v>
      </c>
      <c r="BL189" s="348">
        <f t="shared" si="436"/>
        <v>0</v>
      </c>
      <c r="BM189" s="348">
        <f t="shared" si="436"/>
        <v>0</v>
      </c>
      <c r="BN189" s="349">
        <f t="shared" si="324"/>
        <v>0</v>
      </c>
      <c r="BO189" s="119"/>
      <c r="BP189" s="348">
        <f t="shared" ref="BP189:BU189" si="437">SUM(BP190:BP192)</f>
        <v>0</v>
      </c>
      <c r="BQ189" s="348">
        <f t="shared" si="437"/>
        <v>0</v>
      </c>
      <c r="BR189" s="348">
        <f t="shared" si="437"/>
        <v>0</v>
      </c>
      <c r="BS189" s="348">
        <f t="shared" si="437"/>
        <v>0</v>
      </c>
      <c r="BT189" s="348">
        <f t="shared" si="437"/>
        <v>0</v>
      </c>
      <c r="BU189" s="348">
        <f t="shared" si="437"/>
        <v>0</v>
      </c>
      <c r="BV189" s="202">
        <f t="shared" si="325"/>
        <v>0</v>
      </c>
      <c r="BW189" s="117"/>
      <c r="BX189" s="348">
        <f t="shared" ref="BX189:CC189" si="438">SUM(BX190:BX192)</f>
        <v>0</v>
      </c>
      <c r="BY189" s="348">
        <f t="shared" si="438"/>
        <v>0</v>
      </c>
      <c r="BZ189" s="348">
        <f t="shared" si="438"/>
        <v>0</v>
      </c>
      <c r="CA189" s="348">
        <f t="shared" si="438"/>
        <v>0</v>
      </c>
      <c r="CB189" s="348">
        <f t="shared" si="438"/>
        <v>0</v>
      </c>
      <c r="CC189" s="348">
        <f t="shared" si="438"/>
        <v>0</v>
      </c>
      <c r="CD189" s="202">
        <f t="shared" si="326"/>
        <v>0</v>
      </c>
      <c r="CE189" s="117"/>
      <c r="CF189" s="348">
        <f t="shared" ref="CF189:CK189" si="439">SUM(CF190:CF192)</f>
        <v>0</v>
      </c>
      <c r="CG189" s="348">
        <f t="shared" si="439"/>
        <v>0</v>
      </c>
      <c r="CH189" s="348">
        <f t="shared" si="439"/>
        <v>0</v>
      </c>
      <c r="CI189" s="348">
        <f t="shared" si="439"/>
        <v>0</v>
      </c>
      <c r="CJ189" s="348">
        <f t="shared" si="439"/>
        <v>0</v>
      </c>
      <c r="CK189" s="348">
        <f t="shared" si="439"/>
        <v>0</v>
      </c>
      <c r="CL189" s="117"/>
      <c r="CM189" s="348">
        <f t="shared" ref="CM189:CR189" si="440">SUM(CM190:CM192)</f>
        <v>0</v>
      </c>
      <c r="CN189" s="348">
        <f t="shared" si="440"/>
        <v>0</v>
      </c>
      <c r="CO189" s="348">
        <f t="shared" si="440"/>
        <v>0</v>
      </c>
      <c r="CP189" s="348">
        <f t="shared" si="440"/>
        <v>0</v>
      </c>
      <c r="CQ189" s="348">
        <f t="shared" si="440"/>
        <v>0</v>
      </c>
      <c r="CR189" s="348">
        <f t="shared" si="440"/>
        <v>0</v>
      </c>
      <c r="CS189" s="197"/>
      <c r="CT189" s="272">
        <f t="shared" si="327"/>
        <v>0</v>
      </c>
      <c r="CU189" s="272">
        <f t="shared" si="328"/>
        <v>0</v>
      </c>
      <c r="CV189" s="272">
        <f t="shared" si="329"/>
        <v>0</v>
      </c>
      <c r="CW189" s="272">
        <f t="shared" si="330"/>
        <v>0</v>
      </c>
      <c r="CX189" s="272">
        <f t="shared" si="403"/>
        <v>0</v>
      </c>
      <c r="CY189" s="272">
        <f t="shared" si="404"/>
        <v>0</v>
      </c>
    </row>
    <row r="190" spans="1:103" ht="15" customHeight="1" x14ac:dyDescent="0.25">
      <c r="A190" s="358">
        <v>2190010100</v>
      </c>
      <c r="B190" s="76"/>
      <c r="C190" s="75"/>
      <c r="D190" s="357" t="s">
        <v>220</v>
      </c>
      <c r="E190" s="348">
        <v>0</v>
      </c>
      <c r="F190" s="348">
        <v>0</v>
      </c>
      <c r="G190" s="348">
        <v>0</v>
      </c>
      <c r="H190" s="348">
        <v>0</v>
      </c>
      <c r="I190" s="348">
        <v>0</v>
      </c>
      <c r="J190" s="348">
        <v>0</v>
      </c>
      <c r="K190" s="352"/>
      <c r="L190" s="348">
        <v>0</v>
      </c>
      <c r="M190" s="348">
        <v>0</v>
      </c>
      <c r="N190" s="348">
        <v>0</v>
      </c>
      <c r="O190" s="348">
        <v>0</v>
      </c>
      <c r="P190" s="348">
        <v>0</v>
      </c>
      <c r="Q190" s="348">
        <v>0</v>
      </c>
      <c r="R190" s="202">
        <f t="shared" ref="R190:R221" si="441">Q190+J190</f>
        <v>0</v>
      </c>
      <c r="S190" s="119"/>
      <c r="T190" s="348">
        <v>0</v>
      </c>
      <c r="U190" s="348">
        <v>0</v>
      </c>
      <c r="V190" s="348">
        <v>0</v>
      </c>
      <c r="W190" s="348">
        <v>0</v>
      </c>
      <c r="X190" s="348">
        <v>0</v>
      </c>
      <c r="Y190" s="356">
        <v>0</v>
      </c>
      <c r="Z190" s="116">
        <f t="shared" ref="Z190:Z221" si="442">Y190+R190</f>
        <v>0</v>
      </c>
      <c r="AA190" s="119"/>
      <c r="AB190" s="348">
        <v>0</v>
      </c>
      <c r="AC190" s="348">
        <v>0</v>
      </c>
      <c r="AD190" s="348">
        <v>0</v>
      </c>
      <c r="AE190" s="348">
        <v>0</v>
      </c>
      <c r="AF190" s="348">
        <v>0</v>
      </c>
      <c r="AG190" s="348">
        <v>0</v>
      </c>
      <c r="AH190" s="202">
        <f t="shared" ref="AH190:AH221" si="443">AG190+Z190</f>
        <v>0</v>
      </c>
      <c r="AI190" s="119"/>
      <c r="AJ190" s="348">
        <v>0</v>
      </c>
      <c r="AK190" s="348">
        <v>0</v>
      </c>
      <c r="AL190" s="348">
        <v>0</v>
      </c>
      <c r="AM190" s="348">
        <v>0</v>
      </c>
      <c r="AN190" s="348">
        <v>0</v>
      </c>
      <c r="AO190" s="348">
        <v>0</v>
      </c>
      <c r="AP190" s="350">
        <f t="shared" ref="AP190:AP221" si="444">AO190+AH190</f>
        <v>0</v>
      </c>
      <c r="AQ190" s="119"/>
      <c r="AR190" s="348">
        <v>0</v>
      </c>
      <c r="AS190" s="348">
        <v>0</v>
      </c>
      <c r="AT190" s="348">
        <v>0</v>
      </c>
      <c r="AU190" s="348">
        <v>0</v>
      </c>
      <c r="AV190" s="348">
        <v>0</v>
      </c>
      <c r="AW190" s="348">
        <v>0</v>
      </c>
      <c r="AX190" s="349">
        <f t="shared" ref="AX190:AX221" si="445">AW190+AP190</f>
        <v>0</v>
      </c>
      <c r="AY190" s="119"/>
      <c r="AZ190" s="348">
        <v>0</v>
      </c>
      <c r="BA190" s="348">
        <v>0</v>
      </c>
      <c r="BB190" s="348">
        <v>0</v>
      </c>
      <c r="BC190" s="348">
        <v>0</v>
      </c>
      <c r="BD190" s="348">
        <v>0</v>
      </c>
      <c r="BE190" s="348">
        <v>0</v>
      </c>
      <c r="BF190" s="202">
        <f t="shared" ref="BF190:BF221" si="446">BE190+AX190</f>
        <v>0</v>
      </c>
      <c r="BG190" s="119"/>
      <c r="BH190" s="348">
        <v>0</v>
      </c>
      <c r="BI190" s="348">
        <v>0</v>
      </c>
      <c r="BJ190" s="348">
        <v>0</v>
      </c>
      <c r="BK190" s="348">
        <v>0</v>
      </c>
      <c r="BL190" s="348">
        <v>0</v>
      </c>
      <c r="BM190" s="348">
        <v>0</v>
      </c>
      <c r="BN190" s="349">
        <f t="shared" ref="BN190:BN221" si="447">BM190+BF190</f>
        <v>0</v>
      </c>
      <c r="BO190" s="119"/>
      <c r="BP190" s="348">
        <v>0</v>
      </c>
      <c r="BQ190" s="348">
        <v>0</v>
      </c>
      <c r="BR190" s="348">
        <v>0</v>
      </c>
      <c r="BS190" s="348">
        <v>0</v>
      </c>
      <c r="BT190" s="348">
        <v>0</v>
      </c>
      <c r="BU190" s="348">
        <v>0</v>
      </c>
      <c r="BV190" s="202">
        <f t="shared" ref="BV190:BV221" si="448">BU190+BN190</f>
        <v>0</v>
      </c>
      <c r="BW190" s="117"/>
      <c r="BX190" s="348">
        <v>0</v>
      </c>
      <c r="BY190" s="348">
        <v>0</v>
      </c>
      <c r="BZ190" s="348">
        <v>0</v>
      </c>
      <c r="CA190" s="348">
        <v>0</v>
      </c>
      <c r="CB190" s="348">
        <v>0</v>
      </c>
      <c r="CC190" s="348">
        <v>0</v>
      </c>
      <c r="CD190" s="202">
        <f t="shared" ref="CD190:CD221" si="449">CC190+BV190</f>
        <v>0</v>
      </c>
      <c r="CE190" s="117"/>
      <c r="CF190" s="348">
        <v>0</v>
      </c>
      <c r="CG190" s="348">
        <v>0</v>
      </c>
      <c r="CH190" s="348">
        <v>0</v>
      </c>
      <c r="CI190" s="348">
        <v>0</v>
      </c>
      <c r="CJ190" s="348">
        <v>0</v>
      </c>
      <c r="CK190" s="348">
        <v>0</v>
      </c>
      <c r="CL190" s="117"/>
      <c r="CM190" s="348">
        <v>0</v>
      </c>
      <c r="CN190" s="348">
        <v>0</v>
      </c>
      <c r="CO190" s="348">
        <v>0</v>
      </c>
      <c r="CP190" s="348">
        <v>0</v>
      </c>
      <c r="CQ190" s="348">
        <v>0</v>
      </c>
      <c r="CR190" s="348">
        <v>0</v>
      </c>
      <c r="CS190" s="197"/>
      <c r="CT190" s="272">
        <f t="shared" si="327"/>
        <v>0</v>
      </c>
      <c r="CU190" s="272">
        <f t="shared" si="328"/>
        <v>0</v>
      </c>
      <c r="CV190" s="272">
        <f t="shared" si="329"/>
        <v>0</v>
      </c>
      <c r="CW190" s="272">
        <f t="shared" si="330"/>
        <v>0</v>
      </c>
      <c r="CX190" s="272">
        <f t="shared" si="403"/>
        <v>0</v>
      </c>
      <c r="CY190" s="272">
        <f t="shared" si="404"/>
        <v>0</v>
      </c>
    </row>
    <row r="191" spans="1:103" ht="15" customHeight="1" x14ac:dyDescent="0.25">
      <c r="A191" s="358">
        <v>2190010200</v>
      </c>
      <c r="B191" s="89"/>
      <c r="C191" s="75"/>
      <c r="D191" s="374" t="s">
        <v>219</v>
      </c>
      <c r="E191" s="348">
        <v>0</v>
      </c>
      <c r="F191" s="348">
        <v>0</v>
      </c>
      <c r="G191" s="348">
        <v>0</v>
      </c>
      <c r="H191" s="348">
        <v>0</v>
      </c>
      <c r="I191" s="348">
        <v>0</v>
      </c>
      <c r="J191" s="348">
        <v>0</v>
      </c>
      <c r="K191" s="352"/>
      <c r="L191" s="348">
        <v>0</v>
      </c>
      <c r="M191" s="348">
        <v>0</v>
      </c>
      <c r="N191" s="348">
        <v>0</v>
      </c>
      <c r="O191" s="348">
        <v>0</v>
      </c>
      <c r="P191" s="348">
        <v>0</v>
      </c>
      <c r="Q191" s="348">
        <v>0</v>
      </c>
      <c r="R191" s="202">
        <f t="shared" si="441"/>
        <v>0</v>
      </c>
      <c r="S191" s="119"/>
      <c r="T191" s="348">
        <v>0</v>
      </c>
      <c r="U191" s="348">
        <v>0</v>
      </c>
      <c r="V191" s="348">
        <v>0</v>
      </c>
      <c r="W191" s="348">
        <v>0</v>
      </c>
      <c r="X191" s="348">
        <v>0</v>
      </c>
      <c r="Y191" s="356">
        <v>0</v>
      </c>
      <c r="Z191" s="116">
        <f t="shared" si="442"/>
        <v>0</v>
      </c>
      <c r="AA191" s="119"/>
      <c r="AB191" s="348">
        <v>0</v>
      </c>
      <c r="AC191" s="348">
        <v>0</v>
      </c>
      <c r="AD191" s="348">
        <v>0</v>
      </c>
      <c r="AE191" s="348">
        <v>0</v>
      </c>
      <c r="AF191" s="348">
        <v>0</v>
      </c>
      <c r="AG191" s="348">
        <v>0</v>
      </c>
      <c r="AH191" s="202">
        <f t="shared" si="443"/>
        <v>0</v>
      </c>
      <c r="AI191" s="119"/>
      <c r="AJ191" s="348">
        <v>0</v>
      </c>
      <c r="AK191" s="348">
        <v>0</v>
      </c>
      <c r="AL191" s="348">
        <v>0</v>
      </c>
      <c r="AM191" s="348">
        <v>0</v>
      </c>
      <c r="AN191" s="348">
        <v>0</v>
      </c>
      <c r="AO191" s="348">
        <v>0</v>
      </c>
      <c r="AP191" s="350">
        <f t="shared" si="444"/>
        <v>0</v>
      </c>
      <c r="AQ191" s="119"/>
      <c r="AR191" s="348">
        <v>0</v>
      </c>
      <c r="AS191" s="348">
        <v>0</v>
      </c>
      <c r="AT191" s="348">
        <v>0</v>
      </c>
      <c r="AU191" s="348">
        <v>0</v>
      </c>
      <c r="AV191" s="348">
        <v>0</v>
      </c>
      <c r="AW191" s="348">
        <v>0</v>
      </c>
      <c r="AX191" s="349">
        <f t="shared" si="445"/>
        <v>0</v>
      </c>
      <c r="AY191" s="119"/>
      <c r="AZ191" s="348">
        <v>0</v>
      </c>
      <c r="BA191" s="348">
        <v>0</v>
      </c>
      <c r="BB191" s="348">
        <v>0</v>
      </c>
      <c r="BC191" s="348">
        <v>0</v>
      </c>
      <c r="BD191" s="348">
        <v>0</v>
      </c>
      <c r="BE191" s="348">
        <v>0</v>
      </c>
      <c r="BF191" s="202">
        <f t="shared" si="446"/>
        <v>0</v>
      </c>
      <c r="BG191" s="119"/>
      <c r="BH191" s="348">
        <v>0</v>
      </c>
      <c r="BI191" s="348">
        <v>0</v>
      </c>
      <c r="BJ191" s="348">
        <v>0</v>
      </c>
      <c r="BK191" s="348">
        <v>0</v>
      </c>
      <c r="BL191" s="348">
        <v>0</v>
      </c>
      <c r="BM191" s="348">
        <v>0</v>
      </c>
      <c r="BN191" s="349">
        <f t="shared" si="447"/>
        <v>0</v>
      </c>
      <c r="BO191" s="119"/>
      <c r="BP191" s="348">
        <v>0</v>
      </c>
      <c r="BQ191" s="348">
        <v>0</v>
      </c>
      <c r="BR191" s="348">
        <v>0</v>
      </c>
      <c r="BS191" s="348">
        <v>0</v>
      </c>
      <c r="BT191" s="348">
        <v>0</v>
      </c>
      <c r="BU191" s="348">
        <v>0</v>
      </c>
      <c r="BV191" s="202">
        <f t="shared" si="448"/>
        <v>0</v>
      </c>
      <c r="BW191" s="117"/>
      <c r="BX191" s="348">
        <v>0</v>
      </c>
      <c r="BY191" s="348">
        <v>0</v>
      </c>
      <c r="BZ191" s="348">
        <v>0</v>
      </c>
      <c r="CA191" s="348">
        <v>0</v>
      </c>
      <c r="CB191" s="348">
        <v>0</v>
      </c>
      <c r="CC191" s="348">
        <v>0</v>
      </c>
      <c r="CD191" s="202">
        <f t="shared" si="449"/>
        <v>0</v>
      </c>
      <c r="CE191" s="117"/>
      <c r="CF191" s="348">
        <v>0</v>
      </c>
      <c r="CG191" s="348">
        <v>0</v>
      </c>
      <c r="CH191" s="348">
        <v>0</v>
      </c>
      <c r="CI191" s="348">
        <v>0</v>
      </c>
      <c r="CJ191" s="348">
        <v>0</v>
      </c>
      <c r="CK191" s="348">
        <v>0</v>
      </c>
      <c r="CL191" s="117"/>
      <c r="CM191" s="348">
        <v>0</v>
      </c>
      <c r="CN191" s="348">
        <v>0</v>
      </c>
      <c r="CO191" s="348">
        <v>0</v>
      </c>
      <c r="CP191" s="348">
        <v>0</v>
      </c>
      <c r="CQ191" s="348">
        <v>0</v>
      </c>
      <c r="CR191" s="348">
        <v>0</v>
      </c>
      <c r="CS191" s="197"/>
      <c r="CT191" s="272">
        <f t="shared" ref="CT191:CT221" si="450">E191+L191+T191+AB191+AJ191+AR191+AZ191+BH191+BP191+BX191+CF191+CM191</f>
        <v>0</v>
      </c>
      <c r="CU191" s="272">
        <f t="shared" ref="CU191:CU221" si="451">F191+M191+U191+AC191+AK191+AS191+BA191+BI191+BQ191+BY191+CG191+CN191</f>
        <v>0</v>
      </c>
      <c r="CV191" s="272">
        <f t="shared" ref="CV191:CV221" si="452">G191+N191+V191+AD191+AL191+AT191+BB191+BJ191+BR191+BZ191+CH191+CO191</f>
        <v>0</v>
      </c>
      <c r="CW191" s="272">
        <f t="shared" ref="CW191:CW221" si="453">H191+O191+W191+AE191+AM191+AU191+BC191+BK191+BS191+CA191+CI191+CP191</f>
        <v>0</v>
      </c>
      <c r="CX191" s="272">
        <f t="shared" si="403"/>
        <v>0</v>
      </c>
      <c r="CY191" s="272">
        <f t="shared" si="404"/>
        <v>0</v>
      </c>
    </row>
    <row r="192" spans="1:103" ht="15" customHeight="1" x14ac:dyDescent="0.25">
      <c r="A192" s="358">
        <v>2190019000</v>
      </c>
      <c r="B192" s="89"/>
      <c r="C192" s="75"/>
      <c r="D192" s="357" t="s">
        <v>218</v>
      </c>
      <c r="E192" s="348">
        <v>0</v>
      </c>
      <c r="F192" s="348">
        <v>0</v>
      </c>
      <c r="G192" s="348">
        <v>0</v>
      </c>
      <c r="H192" s="348">
        <v>0</v>
      </c>
      <c r="I192" s="348">
        <v>0</v>
      </c>
      <c r="J192" s="348">
        <v>0</v>
      </c>
      <c r="K192" s="352"/>
      <c r="L192" s="348">
        <v>0</v>
      </c>
      <c r="M192" s="348">
        <v>0</v>
      </c>
      <c r="N192" s="348">
        <v>0</v>
      </c>
      <c r="O192" s="348">
        <v>0</v>
      </c>
      <c r="P192" s="348">
        <v>0</v>
      </c>
      <c r="Q192" s="348">
        <v>0</v>
      </c>
      <c r="R192" s="202">
        <f t="shared" si="441"/>
        <v>0</v>
      </c>
      <c r="S192" s="119"/>
      <c r="T192" s="348">
        <v>0</v>
      </c>
      <c r="U192" s="348">
        <v>0</v>
      </c>
      <c r="V192" s="348">
        <v>0</v>
      </c>
      <c r="W192" s="348">
        <v>0</v>
      </c>
      <c r="X192" s="348">
        <v>0</v>
      </c>
      <c r="Y192" s="356">
        <v>0</v>
      </c>
      <c r="Z192" s="116">
        <f t="shared" si="442"/>
        <v>0</v>
      </c>
      <c r="AA192" s="119"/>
      <c r="AB192" s="348">
        <v>0</v>
      </c>
      <c r="AC192" s="348">
        <v>0</v>
      </c>
      <c r="AD192" s="348">
        <v>0</v>
      </c>
      <c r="AE192" s="348">
        <v>0</v>
      </c>
      <c r="AF192" s="348">
        <v>0</v>
      </c>
      <c r="AG192" s="348">
        <v>0</v>
      </c>
      <c r="AH192" s="202">
        <f t="shared" si="443"/>
        <v>0</v>
      </c>
      <c r="AI192" s="119"/>
      <c r="AJ192" s="348">
        <v>0</v>
      </c>
      <c r="AK192" s="348">
        <v>0</v>
      </c>
      <c r="AL192" s="348">
        <v>0</v>
      </c>
      <c r="AM192" s="348">
        <v>0</v>
      </c>
      <c r="AN192" s="348">
        <v>0</v>
      </c>
      <c r="AO192" s="348">
        <v>0</v>
      </c>
      <c r="AP192" s="350">
        <f t="shared" si="444"/>
        <v>0</v>
      </c>
      <c r="AQ192" s="119"/>
      <c r="AR192" s="348">
        <v>0</v>
      </c>
      <c r="AS192" s="348">
        <v>0</v>
      </c>
      <c r="AT192" s="348">
        <v>0</v>
      </c>
      <c r="AU192" s="348">
        <v>0</v>
      </c>
      <c r="AV192" s="348">
        <v>0</v>
      </c>
      <c r="AW192" s="348">
        <v>0</v>
      </c>
      <c r="AX192" s="349">
        <f t="shared" si="445"/>
        <v>0</v>
      </c>
      <c r="AY192" s="119"/>
      <c r="AZ192" s="348">
        <v>0</v>
      </c>
      <c r="BA192" s="348">
        <v>0</v>
      </c>
      <c r="BB192" s="348">
        <v>0</v>
      </c>
      <c r="BC192" s="348">
        <v>0</v>
      </c>
      <c r="BD192" s="348">
        <v>0</v>
      </c>
      <c r="BE192" s="348">
        <v>0</v>
      </c>
      <c r="BF192" s="202">
        <f t="shared" si="446"/>
        <v>0</v>
      </c>
      <c r="BG192" s="119"/>
      <c r="BH192" s="348">
        <v>0</v>
      </c>
      <c r="BI192" s="348">
        <v>0</v>
      </c>
      <c r="BJ192" s="348">
        <v>0</v>
      </c>
      <c r="BK192" s="348">
        <v>0</v>
      </c>
      <c r="BL192" s="348">
        <v>0</v>
      </c>
      <c r="BM192" s="348">
        <v>0</v>
      </c>
      <c r="BN192" s="349">
        <f t="shared" si="447"/>
        <v>0</v>
      </c>
      <c r="BO192" s="119"/>
      <c r="BP192" s="348">
        <v>0</v>
      </c>
      <c r="BQ192" s="348">
        <v>0</v>
      </c>
      <c r="BR192" s="348">
        <v>0</v>
      </c>
      <c r="BS192" s="348">
        <v>0</v>
      </c>
      <c r="BT192" s="348">
        <v>0</v>
      </c>
      <c r="BU192" s="348">
        <v>0</v>
      </c>
      <c r="BV192" s="202">
        <f t="shared" si="448"/>
        <v>0</v>
      </c>
      <c r="BW192" s="117"/>
      <c r="BX192" s="348">
        <v>0</v>
      </c>
      <c r="BY192" s="348">
        <v>0</v>
      </c>
      <c r="BZ192" s="348">
        <v>0</v>
      </c>
      <c r="CA192" s="348">
        <v>0</v>
      </c>
      <c r="CB192" s="348">
        <v>0</v>
      </c>
      <c r="CC192" s="348">
        <v>0</v>
      </c>
      <c r="CD192" s="202">
        <f t="shared" si="449"/>
        <v>0</v>
      </c>
      <c r="CE192" s="117"/>
      <c r="CF192" s="348">
        <v>0</v>
      </c>
      <c r="CG192" s="348">
        <v>0</v>
      </c>
      <c r="CH192" s="348">
        <v>0</v>
      </c>
      <c r="CI192" s="348">
        <v>0</v>
      </c>
      <c r="CJ192" s="348">
        <v>0</v>
      </c>
      <c r="CK192" s="348">
        <v>0</v>
      </c>
      <c r="CL192" s="117"/>
      <c r="CM192" s="348">
        <v>0</v>
      </c>
      <c r="CN192" s="348">
        <v>0</v>
      </c>
      <c r="CO192" s="348">
        <v>0</v>
      </c>
      <c r="CP192" s="348">
        <v>0</v>
      </c>
      <c r="CQ192" s="348">
        <v>0</v>
      </c>
      <c r="CR192" s="348">
        <v>0</v>
      </c>
      <c r="CS192" s="197"/>
      <c r="CT192" s="272">
        <f t="shared" si="450"/>
        <v>0</v>
      </c>
      <c r="CU192" s="272">
        <f t="shared" si="451"/>
        <v>0</v>
      </c>
      <c r="CV192" s="272">
        <f t="shared" si="452"/>
        <v>0</v>
      </c>
      <c r="CW192" s="272">
        <f t="shared" si="453"/>
        <v>0</v>
      </c>
      <c r="CX192" s="272">
        <f t="shared" si="403"/>
        <v>0</v>
      </c>
      <c r="CY192" s="272">
        <f t="shared" si="404"/>
        <v>0</v>
      </c>
    </row>
    <row r="193" spans="1:103" ht="15" customHeight="1" x14ac:dyDescent="0.25">
      <c r="A193" s="355">
        <v>2190040000</v>
      </c>
      <c r="B193" s="103"/>
      <c r="C193" s="359" t="s">
        <v>217</v>
      </c>
      <c r="D193" s="353"/>
      <c r="E193" s="348">
        <f t="shared" ref="E193:J193" si="454">E194+E199</f>
        <v>0</v>
      </c>
      <c r="F193" s="348">
        <f t="shared" si="454"/>
        <v>0</v>
      </c>
      <c r="G193" s="348">
        <f t="shared" si="454"/>
        <v>0</v>
      </c>
      <c r="H193" s="348">
        <f t="shared" si="454"/>
        <v>0</v>
      </c>
      <c r="I193" s="348">
        <f t="shared" si="454"/>
        <v>0</v>
      </c>
      <c r="J193" s="348">
        <f t="shared" si="454"/>
        <v>0</v>
      </c>
      <c r="K193" s="352"/>
      <c r="L193" s="348">
        <f t="shared" ref="L193:Q193" si="455">L194+L199</f>
        <v>0</v>
      </c>
      <c r="M193" s="348">
        <f t="shared" si="455"/>
        <v>0</v>
      </c>
      <c r="N193" s="348">
        <f t="shared" si="455"/>
        <v>0</v>
      </c>
      <c r="O193" s="348">
        <f t="shared" si="455"/>
        <v>0</v>
      </c>
      <c r="P193" s="348">
        <f t="shared" si="455"/>
        <v>0</v>
      </c>
      <c r="Q193" s="348">
        <f t="shared" si="455"/>
        <v>0</v>
      </c>
      <c r="R193" s="202">
        <f t="shared" si="441"/>
        <v>0</v>
      </c>
      <c r="S193" s="119"/>
      <c r="T193" s="348">
        <f t="shared" ref="T193:Y193" si="456">T194+T199</f>
        <v>0</v>
      </c>
      <c r="U193" s="348">
        <f t="shared" si="456"/>
        <v>0</v>
      </c>
      <c r="V193" s="348">
        <f t="shared" si="456"/>
        <v>0</v>
      </c>
      <c r="W193" s="348">
        <f t="shared" si="456"/>
        <v>0</v>
      </c>
      <c r="X193" s="348">
        <f t="shared" si="456"/>
        <v>0</v>
      </c>
      <c r="Y193" s="356">
        <f t="shared" si="456"/>
        <v>0</v>
      </c>
      <c r="Z193" s="116">
        <f t="shared" si="442"/>
        <v>0</v>
      </c>
      <c r="AA193" s="119"/>
      <c r="AB193" s="348">
        <f t="shared" ref="AB193:AG193" si="457">AB194+AB199</f>
        <v>0</v>
      </c>
      <c r="AC193" s="348">
        <f t="shared" si="457"/>
        <v>0</v>
      </c>
      <c r="AD193" s="348">
        <f t="shared" si="457"/>
        <v>0</v>
      </c>
      <c r="AE193" s="348">
        <f t="shared" si="457"/>
        <v>0</v>
      </c>
      <c r="AF193" s="348">
        <f t="shared" si="457"/>
        <v>0</v>
      </c>
      <c r="AG193" s="348">
        <f t="shared" si="457"/>
        <v>0</v>
      </c>
      <c r="AH193" s="202">
        <f t="shared" si="443"/>
        <v>0</v>
      </c>
      <c r="AI193" s="119"/>
      <c r="AJ193" s="348">
        <f t="shared" ref="AJ193:AO193" si="458">AJ194+AJ199</f>
        <v>0</v>
      </c>
      <c r="AK193" s="348">
        <f t="shared" si="458"/>
        <v>0</v>
      </c>
      <c r="AL193" s="348">
        <f t="shared" si="458"/>
        <v>0</v>
      </c>
      <c r="AM193" s="348">
        <f t="shared" si="458"/>
        <v>0</v>
      </c>
      <c r="AN193" s="348">
        <f t="shared" si="458"/>
        <v>0</v>
      </c>
      <c r="AO193" s="348">
        <f t="shared" si="458"/>
        <v>0</v>
      </c>
      <c r="AP193" s="350">
        <f t="shared" si="444"/>
        <v>0</v>
      </c>
      <c r="AQ193" s="119"/>
      <c r="AR193" s="348">
        <f t="shared" ref="AR193:AW193" si="459">AR194+AR199</f>
        <v>0</v>
      </c>
      <c r="AS193" s="348">
        <f t="shared" si="459"/>
        <v>0</v>
      </c>
      <c r="AT193" s="348">
        <f t="shared" si="459"/>
        <v>0</v>
      </c>
      <c r="AU193" s="348">
        <f t="shared" si="459"/>
        <v>0</v>
      </c>
      <c r="AV193" s="348">
        <f t="shared" si="459"/>
        <v>0</v>
      </c>
      <c r="AW193" s="348">
        <f t="shared" si="459"/>
        <v>0</v>
      </c>
      <c r="AX193" s="349">
        <f t="shared" si="445"/>
        <v>0</v>
      </c>
      <c r="AY193" s="119"/>
      <c r="AZ193" s="348">
        <f t="shared" ref="AZ193:BE193" si="460">AZ194+AZ199</f>
        <v>0</v>
      </c>
      <c r="BA193" s="348">
        <f t="shared" si="460"/>
        <v>0</v>
      </c>
      <c r="BB193" s="348">
        <f t="shared" si="460"/>
        <v>0</v>
      </c>
      <c r="BC193" s="348">
        <f t="shared" si="460"/>
        <v>0</v>
      </c>
      <c r="BD193" s="348">
        <f t="shared" si="460"/>
        <v>0</v>
      </c>
      <c r="BE193" s="348">
        <f t="shared" si="460"/>
        <v>0</v>
      </c>
      <c r="BF193" s="202">
        <f t="shared" si="446"/>
        <v>0</v>
      </c>
      <c r="BG193" s="119"/>
      <c r="BH193" s="348">
        <f t="shared" ref="BH193:BM193" si="461">BH194+BH199</f>
        <v>0</v>
      </c>
      <c r="BI193" s="348">
        <f t="shared" si="461"/>
        <v>0</v>
      </c>
      <c r="BJ193" s="348">
        <f t="shared" si="461"/>
        <v>0</v>
      </c>
      <c r="BK193" s="348">
        <f t="shared" si="461"/>
        <v>0</v>
      </c>
      <c r="BL193" s="348">
        <f t="shared" si="461"/>
        <v>0</v>
      </c>
      <c r="BM193" s="348">
        <f t="shared" si="461"/>
        <v>0</v>
      </c>
      <c r="BN193" s="349">
        <f t="shared" si="447"/>
        <v>0</v>
      </c>
      <c r="BO193" s="119"/>
      <c r="BP193" s="348">
        <f t="shared" ref="BP193:BU193" si="462">BP194+BP199</f>
        <v>0</v>
      </c>
      <c r="BQ193" s="348">
        <f t="shared" si="462"/>
        <v>0</v>
      </c>
      <c r="BR193" s="348">
        <f t="shared" si="462"/>
        <v>0</v>
      </c>
      <c r="BS193" s="348">
        <f t="shared" si="462"/>
        <v>0</v>
      </c>
      <c r="BT193" s="348">
        <f t="shared" si="462"/>
        <v>0</v>
      </c>
      <c r="BU193" s="348">
        <f t="shared" si="462"/>
        <v>0</v>
      </c>
      <c r="BV193" s="202">
        <f t="shared" si="448"/>
        <v>0</v>
      </c>
      <c r="BW193" s="117"/>
      <c r="BX193" s="348">
        <f t="shared" ref="BX193:CC193" si="463">BX194+BX199</f>
        <v>0</v>
      </c>
      <c r="BY193" s="348">
        <f t="shared" si="463"/>
        <v>0</v>
      </c>
      <c r="BZ193" s="348">
        <f t="shared" si="463"/>
        <v>0</v>
      </c>
      <c r="CA193" s="348">
        <f t="shared" si="463"/>
        <v>0</v>
      </c>
      <c r="CB193" s="348">
        <f t="shared" si="463"/>
        <v>0</v>
      </c>
      <c r="CC193" s="348">
        <f t="shared" si="463"/>
        <v>0</v>
      </c>
      <c r="CD193" s="202">
        <f t="shared" si="449"/>
        <v>0</v>
      </c>
      <c r="CE193" s="117"/>
      <c r="CF193" s="348">
        <f t="shared" ref="CF193:CK193" si="464">CF194+CF199</f>
        <v>0</v>
      </c>
      <c r="CG193" s="348">
        <f t="shared" si="464"/>
        <v>0</v>
      </c>
      <c r="CH193" s="348">
        <f t="shared" si="464"/>
        <v>0</v>
      </c>
      <c r="CI193" s="348">
        <f t="shared" si="464"/>
        <v>0</v>
      </c>
      <c r="CJ193" s="348">
        <f t="shared" si="464"/>
        <v>0</v>
      </c>
      <c r="CK193" s="348">
        <f t="shared" si="464"/>
        <v>0</v>
      </c>
      <c r="CL193" s="117"/>
      <c r="CM193" s="348">
        <f t="shared" ref="CM193:CR193" si="465">CM194+CM199</f>
        <v>0</v>
      </c>
      <c r="CN193" s="348">
        <f t="shared" si="465"/>
        <v>0</v>
      </c>
      <c r="CO193" s="348">
        <f t="shared" si="465"/>
        <v>0</v>
      </c>
      <c r="CP193" s="348">
        <f t="shared" si="465"/>
        <v>0</v>
      </c>
      <c r="CQ193" s="348">
        <f t="shared" si="465"/>
        <v>0</v>
      </c>
      <c r="CR193" s="348">
        <f t="shared" si="465"/>
        <v>0</v>
      </c>
      <c r="CS193" s="197"/>
      <c r="CT193" s="272">
        <f t="shared" si="450"/>
        <v>0</v>
      </c>
      <c r="CU193" s="272">
        <f t="shared" si="451"/>
        <v>0</v>
      </c>
      <c r="CV193" s="272">
        <f t="shared" si="452"/>
        <v>0</v>
      </c>
      <c r="CW193" s="272">
        <f t="shared" si="453"/>
        <v>0</v>
      </c>
      <c r="CX193" s="272">
        <f t="shared" si="403"/>
        <v>0</v>
      </c>
      <c r="CY193" s="272">
        <f t="shared" si="404"/>
        <v>0</v>
      </c>
    </row>
    <row r="194" spans="1:103" ht="15" customHeight="1" x14ac:dyDescent="0.25">
      <c r="A194" s="355">
        <v>2190040700</v>
      </c>
      <c r="B194" s="103"/>
      <c r="C194" s="229"/>
      <c r="D194" s="354" t="s">
        <v>70</v>
      </c>
      <c r="E194" s="348">
        <f t="shared" ref="E194:J194" si="466">SUM(E195:E198)</f>
        <v>0</v>
      </c>
      <c r="F194" s="348">
        <f t="shared" si="466"/>
        <v>0</v>
      </c>
      <c r="G194" s="348">
        <f t="shared" si="466"/>
        <v>0</v>
      </c>
      <c r="H194" s="348">
        <f t="shared" si="466"/>
        <v>0</v>
      </c>
      <c r="I194" s="348">
        <f t="shared" si="466"/>
        <v>0</v>
      </c>
      <c r="J194" s="348">
        <f t="shared" si="466"/>
        <v>0</v>
      </c>
      <c r="K194" s="352"/>
      <c r="L194" s="348">
        <f t="shared" ref="L194:Q194" si="467">SUM(L195:L198)</f>
        <v>0</v>
      </c>
      <c r="M194" s="348">
        <f t="shared" si="467"/>
        <v>0</v>
      </c>
      <c r="N194" s="348">
        <f t="shared" si="467"/>
        <v>0</v>
      </c>
      <c r="O194" s="348">
        <f t="shared" si="467"/>
        <v>0</v>
      </c>
      <c r="P194" s="348">
        <f t="shared" si="467"/>
        <v>0</v>
      </c>
      <c r="Q194" s="348">
        <f t="shared" si="467"/>
        <v>0</v>
      </c>
      <c r="R194" s="202">
        <f t="shared" si="441"/>
        <v>0</v>
      </c>
      <c r="S194" s="119"/>
      <c r="T194" s="348">
        <f t="shared" ref="T194:Y194" si="468">SUM(T195:T198)</f>
        <v>0</v>
      </c>
      <c r="U194" s="348">
        <f t="shared" si="468"/>
        <v>0</v>
      </c>
      <c r="V194" s="348">
        <f t="shared" si="468"/>
        <v>0</v>
      </c>
      <c r="W194" s="348">
        <f t="shared" si="468"/>
        <v>0</v>
      </c>
      <c r="X194" s="348">
        <f t="shared" si="468"/>
        <v>0</v>
      </c>
      <c r="Y194" s="356">
        <f t="shared" si="468"/>
        <v>0</v>
      </c>
      <c r="Z194" s="116">
        <f t="shared" si="442"/>
        <v>0</v>
      </c>
      <c r="AA194" s="119"/>
      <c r="AB194" s="348">
        <f t="shared" ref="AB194:AG194" si="469">SUM(AB195:AB198)</f>
        <v>0</v>
      </c>
      <c r="AC194" s="348">
        <f t="shared" si="469"/>
        <v>0</v>
      </c>
      <c r="AD194" s="348">
        <f t="shared" si="469"/>
        <v>0</v>
      </c>
      <c r="AE194" s="348">
        <f t="shared" si="469"/>
        <v>0</v>
      </c>
      <c r="AF194" s="348">
        <f t="shared" si="469"/>
        <v>0</v>
      </c>
      <c r="AG194" s="348">
        <f t="shared" si="469"/>
        <v>0</v>
      </c>
      <c r="AH194" s="202">
        <f t="shared" si="443"/>
        <v>0</v>
      </c>
      <c r="AI194" s="119"/>
      <c r="AJ194" s="348">
        <f t="shared" ref="AJ194:AO194" si="470">SUM(AJ195:AJ198)</f>
        <v>0</v>
      </c>
      <c r="AK194" s="348">
        <f t="shared" si="470"/>
        <v>0</v>
      </c>
      <c r="AL194" s="348">
        <f t="shared" si="470"/>
        <v>0</v>
      </c>
      <c r="AM194" s="348">
        <f t="shared" si="470"/>
        <v>0</v>
      </c>
      <c r="AN194" s="348">
        <f t="shared" si="470"/>
        <v>0</v>
      </c>
      <c r="AO194" s="348">
        <f t="shared" si="470"/>
        <v>0</v>
      </c>
      <c r="AP194" s="350">
        <f t="shared" si="444"/>
        <v>0</v>
      </c>
      <c r="AQ194" s="119"/>
      <c r="AR194" s="348">
        <f t="shared" ref="AR194:AW194" si="471">SUM(AR195:AR198)</f>
        <v>0</v>
      </c>
      <c r="AS194" s="348">
        <f t="shared" si="471"/>
        <v>0</v>
      </c>
      <c r="AT194" s="348">
        <f t="shared" si="471"/>
        <v>0</v>
      </c>
      <c r="AU194" s="348">
        <f t="shared" si="471"/>
        <v>0</v>
      </c>
      <c r="AV194" s="348">
        <f t="shared" si="471"/>
        <v>0</v>
      </c>
      <c r="AW194" s="348">
        <f t="shared" si="471"/>
        <v>0</v>
      </c>
      <c r="AX194" s="349">
        <f t="shared" si="445"/>
        <v>0</v>
      </c>
      <c r="AY194" s="119"/>
      <c r="AZ194" s="348">
        <f t="shared" ref="AZ194:BE194" si="472">SUM(AZ195:AZ198)</f>
        <v>0</v>
      </c>
      <c r="BA194" s="348">
        <f t="shared" si="472"/>
        <v>0</v>
      </c>
      <c r="BB194" s="348">
        <f t="shared" si="472"/>
        <v>0</v>
      </c>
      <c r="BC194" s="348">
        <f t="shared" si="472"/>
        <v>0</v>
      </c>
      <c r="BD194" s="348">
        <f t="shared" si="472"/>
        <v>0</v>
      </c>
      <c r="BE194" s="348">
        <f t="shared" si="472"/>
        <v>0</v>
      </c>
      <c r="BF194" s="202">
        <f t="shared" si="446"/>
        <v>0</v>
      </c>
      <c r="BG194" s="119"/>
      <c r="BH194" s="348">
        <f t="shared" ref="BH194:BM194" si="473">SUM(BH195:BH198)</f>
        <v>0</v>
      </c>
      <c r="BI194" s="348">
        <f t="shared" si="473"/>
        <v>0</v>
      </c>
      <c r="BJ194" s="348">
        <f t="shared" si="473"/>
        <v>0</v>
      </c>
      <c r="BK194" s="348">
        <f t="shared" si="473"/>
        <v>0</v>
      </c>
      <c r="BL194" s="348">
        <f t="shared" si="473"/>
        <v>0</v>
      </c>
      <c r="BM194" s="348">
        <f t="shared" si="473"/>
        <v>0</v>
      </c>
      <c r="BN194" s="349">
        <f t="shared" si="447"/>
        <v>0</v>
      </c>
      <c r="BO194" s="119"/>
      <c r="BP194" s="348">
        <f t="shared" ref="BP194:BU194" si="474">SUM(BP195:BP198)</f>
        <v>0</v>
      </c>
      <c r="BQ194" s="348">
        <f t="shared" si="474"/>
        <v>0</v>
      </c>
      <c r="BR194" s="348">
        <f t="shared" si="474"/>
        <v>0</v>
      </c>
      <c r="BS194" s="348">
        <f t="shared" si="474"/>
        <v>0</v>
      </c>
      <c r="BT194" s="348">
        <f t="shared" si="474"/>
        <v>0</v>
      </c>
      <c r="BU194" s="348">
        <f t="shared" si="474"/>
        <v>0</v>
      </c>
      <c r="BV194" s="202">
        <f t="shared" si="448"/>
        <v>0</v>
      </c>
      <c r="BW194" s="117"/>
      <c r="BX194" s="348">
        <f t="shared" ref="BX194:CC194" si="475">SUM(BX195:BX198)</f>
        <v>0</v>
      </c>
      <c r="BY194" s="348">
        <f t="shared" si="475"/>
        <v>0</v>
      </c>
      <c r="BZ194" s="348">
        <f t="shared" si="475"/>
        <v>0</v>
      </c>
      <c r="CA194" s="348">
        <f t="shared" si="475"/>
        <v>0</v>
      </c>
      <c r="CB194" s="348">
        <f t="shared" si="475"/>
        <v>0</v>
      </c>
      <c r="CC194" s="348">
        <f t="shared" si="475"/>
        <v>0</v>
      </c>
      <c r="CD194" s="202">
        <f t="shared" si="449"/>
        <v>0</v>
      </c>
      <c r="CE194" s="117"/>
      <c r="CF194" s="348">
        <f t="shared" ref="CF194:CK194" si="476">SUM(CF195:CF198)</f>
        <v>0</v>
      </c>
      <c r="CG194" s="348">
        <f t="shared" si="476"/>
        <v>0</v>
      </c>
      <c r="CH194" s="348">
        <f t="shared" si="476"/>
        <v>0</v>
      </c>
      <c r="CI194" s="348">
        <f t="shared" si="476"/>
        <v>0</v>
      </c>
      <c r="CJ194" s="348">
        <f t="shared" si="476"/>
        <v>0</v>
      </c>
      <c r="CK194" s="348">
        <f t="shared" si="476"/>
        <v>0</v>
      </c>
      <c r="CL194" s="117"/>
      <c r="CM194" s="348">
        <f t="shared" ref="CM194:CR194" si="477">SUM(CM195:CM198)</f>
        <v>0</v>
      </c>
      <c r="CN194" s="348">
        <f t="shared" si="477"/>
        <v>0</v>
      </c>
      <c r="CO194" s="348">
        <f t="shared" si="477"/>
        <v>0</v>
      </c>
      <c r="CP194" s="348">
        <f t="shared" si="477"/>
        <v>0</v>
      </c>
      <c r="CQ194" s="348">
        <f t="shared" si="477"/>
        <v>0</v>
      </c>
      <c r="CR194" s="348">
        <f t="shared" si="477"/>
        <v>0</v>
      </c>
      <c r="CS194" s="197"/>
      <c r="CT194" s="272">
        <f t="shared" si="450"/>
        <v>0</v>
      </c>
      <c r="CU194" s="272">
        <f t="shared" si="451"/>
        <v>0</v>
      </c>
      <c r="CV194" s="272">
        <f t="shared" si="452"/>
        <v>0</v>
      </c>
      <c r="CW194" s="272">
        <f t="shared" si="453"/>
        <v>0</v>
      </c>
      <c r="CX194" s="272">
        <f t="shared" si="403"/>
        <v>0</v>
      </c>
      <c r="CY194" s="272">
        <f t="shared" si="404"/>
        <v>0</v>
      </c>
    </row>
    <row r="195" spans="1:103" ht="15" customHeight="1" x14ac:dyDescent="0.25">
      <c r="A195" s="358">
        <v>2190040710</v>
      </c>
      <c r="B195" s="98"/>
      <c r="C195" s="97"/>
      <c r="D195" s="368" t="s">
        <v>69</v>
      </c>
      <c r="E195" s="366">
        <v>0</v>
      </c>
      <c r="F195" s="365">
        <v>0</v>
      </c>
      <c r="G195" s="366">
        <v>0</v>
      </c>
      <c r="H195" s="366">
        <v>0</v>
      </c>
      <c r="I195" s="366">
        <v>0</v>
      </c>
      <c r="J195" s="366">
        <v>0</v>
      </c>
      <c r="K195" s="352"/>
      <c r="L195" s="365">
        <v>0</v>
      </c>
      <c r="M195" s="365">
        <v>0</v>
      </c>
      <c r="N195" s="365">
        <v>0</v>
      </c>
      <c r="O195" s="365">
        <v>0</v>
      </c>
      <c r="P195" s="365">
        <v>0</v>
      </c>
      <c r="Q195" s="365">
        <v>0</v>
      </c>
      <c r="R195" s="202">
        <f t="shared" si="441"/>
        <v>0</v>
      </c>
      <c r="S195" s="119"/>
      <c r="T195" s="366">
        <v>0</v>
      </c>
      <c r="U195" s="365">
        <v>0</v>
      </c>
      <c r="V195" s="365">
        <v>0</v>
      </c>
      <c r="W195" s="365">
        <v>0</v>
      </c>
      <c r="X195" s="365">
        <v>0</v>
      </c>
      <c r="Y195" s="367">
        <v>0</v>
      </c>
      <c r="Z195" s="116">
        <f t="shared" si="442"/>
        <v>0</v>
      </c>
      <c r="AA195" s="119"/>
      <c r="AB195" s="366">
        <v>0</v>
      </c>
      <c r="AC195" s="365">
        <v>0</v>
      </c>
      <c r="AD195" s="365">
        <v>0</v>
      </c>
      <c r="AE195" s="365">
        <v>0</v>
      </c>
      <c r="AF195" s="365">
        <v>0</v>
      </c>
      <c r="AG195" s="365">
        <v>0</v>
      </c>
      <c r="AH195" s="202">
        <f t="shared" si="443"/>
        <v>0</v>
      </c>
      <c r="AI195" s="119"/>
      <c r="AJ195" s="366">
        <v>0</v>
      </c>
      <c r="AK195" s="365">
        <v>0</v>
      </c>
      <c r="AL195" s="365">
        <v>0</v>
      </c>
      <c r="AM195" s="365">
        <v>0</v>
      </c>
      <c r="AN195" s="365">
        <v>0</v>
      </c>
      <c r="AO195" s="365">
        <v>0</v>
      </c>
      <c r="AP195" s="350">
        <f t="shared" si="444"/>
        <v>0</v>
      </c>
      <c r="AQ195" s="119"/>
      <c r="AR195" s="366">
        <v>0</v>
      </c>
      <c r="AS195" s="365">
        <v>0</v>
      </c>
      <c r="AT195" s="365">
        <v>0</v>
      </c>
      <c r="AU195" s="365">
        <v>0</v>
      </c>
      <c r="AV195" s="365">
        <v>0</v>
      </c>
      <c r="AW195" s="365">
        <v>0</v>
      </c>
      <c r="AX195" s="349">
        <f t="shared" si="445"/>
        <v>0</v>
      </c>
      <c r="AY195" s="119"/>
      <c r="AZ195" s="365">
        <v>0</v>
      </c>
      <c r="BA195" s="365">
        <v>0</v>
      </c>
      <c r="BB195" s="365">
        <v>0</v>
      </c>
      <c r="BC195" s="365">
        <v>0</v>
      </c>
      <c r="BD195" s="365">
        <v>0</v>
      </c>
      <c r="BE195" s="365">
        <v>0</v>
      </c>
      <c r="BF195" s="202">
        <f t="shared" si="446"/>
        <v>0</v>
      </c>
      <c r="BG195" s="119"/>
      <c r="BH195" s="365">
        <v>0</v>
      </c>
      <c r="BI195" s="365">
        <v>0</v>
      </c>
      <c r="BJ195" s="365">
        <v>0</v>
      </c>
      <c r="BK195" s="365">
        <v>0</v>
      </c>
      <c r="BL195" s="365">
        <v>0</v>
      </c>
      <c r="BM195" s="365">
        <v>0</v>
      </c>
      <c r="BN195" s="349">
        <f t="shared" si="447"/>
        <v>0</v>
      </c>
      <c r="BO195" s="119"/>
      <c r="BP195" s="366">
        <v>0</v>
      </c>
      <c r="BQ195" s="365">
        <v>0</v>
      </c>
      <c r="BR195" s="365">
        <v>0</v>
      </c>
      <c r="BS195" s="365">
        <v>0</v>
      </c>
      <c r="BT195" s="365">
        <v>0</v>
      </c>
      <c r="BU195" s="365">
        <v>0</v>
      </c>
      <c r="BV195" s="202">
        <f t="shared" si="448"/>
        <v>0</v>
      </c>
      <c r="BW195" s="117"/>
      <c r="BX195" s="366">
        <v>0</v>
      </c>
      <c r="BY195" s="365">
        <v>0</v>
      </c>
      <c r="BZ195" s="365">
        <v>0</v>
      </c>
      <c r="CA195" s="365">
        <v>0</v>
      </c>
      <c r="CB195" s="365">
        <v>0</v>
      </c>
      <c r="CC195" s="365">
        <v>0</v>
      </c>
      <c r="CD195" s="202">
        <f t="shared" si="449"/>
        <v>0</v>
      </c>
      <c r="CE195" s="117"/>
      <c r="CF195" s="366">
        <v>0</v>
      </c>
      <c r="CG195" s="365">
        <v>0</v>
      </c>
      <c r="CH195" s="365">
        <v>0</v>
      </c>
      <c r="CI195" s="365">
        <v>0</v>
      </c>
      <c r="CJ195" s="365">
        <v>0</v>
      </c>
      <c r="CK195" s="365">
        <v>0</v>
      </c>
      <c r="CL195" s="117"/>
      <c r="CM195" s="366">
        <v>0</v>
      </c>
      <c r="CN195" s="365">
        <v>0</v>
      </c>
      <c r="CO195" s="365">
        <v>0</v>
      </c>
      <c r="CP195" s="365">
        <v>0</v>
      </c>
      <c r="CQ195" s="365">
        <v>0</v>
      </c>
      <c r="CR195" s="365">
        <v>0</v>
      </c>
      <c r="CS195" s="197"/>
      <c r="CT195" s="272">
        <f t="shared" si="450"/>
        <v>0</v>
      </c>
      <c r="CU195" s="272">
        <f t="shared" si="451"/>
        <v>0</v>
      </c>
      <c r="CV195" s="272">
        <f t="shared" si="452"/>
        <v>0</v>
      </c>
      <c r="CW195" s="272">
        <f t="shared" si="453"/>
        <v>0</v>
      </c>
      <c r="CX195" s="272">
        <f t="shared" si="403"/>
        <v>0</v>
      </c>
      <c r="CY195" s="272">
        <f t="shared" si="404"/>
        <v>0</v>
      </c>
    </row>
    <row r="196" spans="1:103" ht="15" customHeight="1" x14ac:dyDescent="0.25">
      <c r="A196" s="358">
        <v>2190040720</v>
      </c>
      <c r="B196" s="89"/>
      <c r="C196" s="88"/>
      <c r="D196" s="373" t="s">
        <v>68</v>
      </c>
      <c r="E196" s="370">
        <v>0</v>
      </c>
      <c r="F196" s="365">
        <v>0</v>
      </c>
      <c r="G196" s="370">
        <v>0</v>
      </c>
      <c r="H196" s="370">
        <v>0</v>
      </c>
      <c r="I196" s="370">
        <v>0</v>
      </c>
      <c r="J196" s="370">
        <v>0</v>
      </c>
      <c r="K196" s="352"/>
      <c r="L196" s="369">
        <v>0</v>
      </c>
      <c r="M196" s="365">
        <v>0</v>
      </c>
      <c r="N196" s="369">
        <v>0</v>
      </c>
      <c r="O196" s="369">
        <v>0</v>
      </c>
      <c r="P196" s="369">
        <v>0</v>
      </c>
      <c r="Q196" s="369">
        <v>0</v>
      </c>
      <c r="R196" s="202">
        <f t="shared" si="441"/>
        <v>0</v>
      </c>
      <c r="S196" s="119"/>
      <c r="T196" s="370">
        <v>0</v>
      </c>
      <c r="U196" s="365">
        <v>0</v>
      </c>
      <c r="V196" s="369">
        <v>0</v>
      </c>
      <c r="W196" s="369">
        <v>0</v>
      </c>
      <c r="X196" s="369">
        <v>0</v>
      </c>
      <c r="Y196" s="371">
        <v>0</v>
      </c>
      <c r="Z196" s="116">
        <f t="shared" si="442"/>
        <v>0</v>
      </c>
      <c r="AA196" s="119"/>
      <c r="AB196" s="370">
        <v>0</v>
      </c>
      <c r="AC196" s="365">
        <v>0</v>
      </c>
      <c r="AD196" s="369">
        <v>0</v>
      </c>
      <c r="AE196" s="369">
        <v>0</v>
      </c>
      <c r="AF196" s="369">
        <v>0</v>
      </c>
      <c r="AG196" s="369">
        <v>0</v>
      </c>
      <c r="AH196" s="202">
        <f t="shared" si="443"/>
        <v>0</v>
      </c>
      <c r="AI196" s="119"/>
      <c r="AJ196" s="370">
        <v>0</v>
      </c>
      <c r="AK196" s="365">
        <v>0</v>
      </c>
      <c r="AL196" s="369">
        <v>0</v>
      </c>
      <c r="AM196" s="369">
        <v>0</v>
      </c>
      <c r="AN196" s="369">
        <v>0</v>
      </c>
      <c r="AO196" s="369">
        <v>0</v>
      </c>
      <c r="AP196" s="350">
        <f t="shared" si="444"/>
        <v>0</v>
      </c>
      <c r="AQ196" s="119"/>
      <c r="AR196" s="370">
        <v>0</v>
      </c>
      <c r="AS196" s="365">
        <v>0</v>
      </c>
      <c r="AT196" s="369">
        <v>0</v>
      </c>
      <c r="AU196" s="369">
        <v>0</v>
      </c>
      <c r="AV196" s="369">
        <v>0</v>
      </c>
      <c r="AW196" s="369">
        <v>0</v>
      </c>
      <c r="AX196" s="349">
        <f t="shared" si="445"/>
        <v>0</v>
      </c>
      <c r="AY196" s="119"/>
      <c r="AZ196" s="369">
        <v>0</v>
      </c>
      <c r="BA196" s="365">
        <v>0</v>
      </c>
      <c r="BB196" s="369">
        <v>0</v>
      </c>
      <c r="BC196" s="369">
        <v>0</v>
      </c>
      <c r="BD196" s="369">
        <v>0</v>
      </c>
      <c r="BE196" s="369">
        <v>0</v>
      </c>
      <c r="BF196" s="202">
        <f t="shared" si="446"/>
        <v>0</v>
      </c>
      <c r="BG196" s="119"/>
      <c r="BH196" s="369">
        <v>0</v>
      </c>
      <c r="BI196" s="365">
        <v>0</v>
      </c>
      <c r="BJ196" s="369">
        <v>0</v>
      </c>
      <c r="BK196" s="369">
        <v>0</v>
      </c>
      <c r="BL196" s="369">
        <v>0</v>
      </c>
      <c r="BM196" s="369">
        <v>0</v>
      </c>
      <c r="BN196" s="349">
        <f t="shared" si="447"/>
        <v>0</v>
      </c>
      <c r="BO196" s="119"/>
      <c r="BP196" s="370">
        <v>0</v>
      </c>
      <c r="BQ196" s="365">
        <v>0</v>
      </c>
      <c r="BR196" s="369">
        <v>0</v>
      </c>
      <c r="BS196" s="369">
        <v>0</v>
      </c>
      <c r="BT196" s="369">
        <v>0</v>
      </c>
      <c r="BU196" s="369">
        <v>0</v>
      </c>
      <c r="BV196" s="202">
        <f t="shared" si="448"/>
        <v>0</v>
      </c>
      <c r="BW196" s="117"/>
      <c r="BX196" s="370">
        <v>0</v>
      </c>
      <c r="BY196" s="365">
        <v>0</v>
      </c>
      <c r="BZ196" s="369">
        <v>0</v>
      </c>
      <c r="CA196" s="369">
        <v>0</v>
      </c>
      <c r="CB196" s="369">
        <v>0</v>
      </c>
      <c r="CC196" s="369">
        <v>0</v>
      </c>
      <c r="CD196" s="202">
        <f t="shared" si="449"/>
        <v>0</v>
      </c>
      <c r="CE196" s="117"/>
      <c r="CF196" s="370">
        <v>0</v>
      </c>
      <c r="CG196" s="365">
        <v>0</v>
      </c>
      <c r="CH196" s="369">
        <v>0</v>
      </c>
      <c r="CI196" s="369">
        <v>0</v>
      </c>
      <c r="CJ196" s="369">
        <v>0</v>
      </c>
      <c r="CK196" s="369">
        <v>0</v>
      </c>
      <c r="CL196" s="117"/>
      <c r="CM196" s="370">
        <v>0</v>
      </c>
      <c r="CN196" s="365">
        <v>0</v>
      </c>
      <c r="CO196" s="369">
        <v>0</v>
      </c>
      <c r="CP196" s="369">
        <v>0</v>
      </c>
      <c r="CQ196" s="369">
        <v>0</v>
      </c>
      <c r="CR196" s="369">
        <v>0</v>
      </c>
      <c r="CS196" s="197"/>
      <c r="CT196" s="272">
        <f t="shared" si="450"/>
        <v>0</v>
      </c>
      <c r="CU196" s="272">
        <f t="shared" si="451"/>
        <v>0</v>
      </c>
      <c r="CV196" s="272">
        <f t="shared" si="452"/>
        <v>0</v>
      </c>
      <c r="CW196" s="272">
        <f t="shared" si="453"/>
        <v>0</v>
      </c>
      <c r="CX196" s="272">
        <f t="shared" si="403"/>
        <v>0</v>
      </c>
      <c r="CY196" s="272">
        <f t="shared" si="404"/>
        <v>0</v>
      </c>
    </row>
    <row r="197" spans="1:103" ht="15" customHeight="1" x14ac:dyDescent="0.25">
      <c r="A197" s="358">
        <v>2190040730</v>
      </c>
      <c r="B197" s="89"/>
      <c r="C197" s="88"/>
      <c r="D197" s="372" t="s">
        <v>67</v>
      </c>
      <c r="E197" s="370">
        <v>0</v>
      </c>
      <c r="F197" s="365">
        <v>0</v>
      </c>
      <c r="G197" s="370">
        <v>0</v>
      </c>
      <c r="H197" s="370">
        <v>0</v>
      </c>
      <c r="I197" s="370">
        <v>0</v>
      </c>
      <c r="J197" s="370">
        <v>0</v>
      </c>
      <c r="K197" s="352"/>
      <c r="L197" s="369">
        <v>0</v>
      </c>
      <c r="M197" s="365">
        <v>0</v>
      </c>
      <c r="N197" s="369">
        <v>0</v>
      </c>
      <c r="O197" s="369">
        <v>0</v>
      </c>
      <c r="P197" s="369">
        <v>0</v>
      </c>
      <c r="Q197" s="369">
        <v>0</v>
      </c>
      <c r="R197" s="202">
        <f t="shared" si="441"/>
        <v>0</v>
      </c>
      <c r="S197" s="119"/>
      <c r="T197" s="370">
        <v>0</v>
      </c>
      <c r="U197" s="365">
        <v>0</v>
      </c>
      <c r="V197" s="369">
        <v>0</v>
      </c>
      <c r="W197" s="369">
        <v>0</v>
      </c>
      <c r="X197" s="369">
        <v>0</v>
      </c>
      <c r="Y197" s="371">
        <v>0</v>
      </c>
      <c r="Z197" s="116">
        <f t="shared" si="442"/>
        <v>0</v>
      </c>
      <c r="AA197" s="119"/>
      <c r="AB197" s="370">
        <v>0</v>
      </c>
      <c r="AC197" s="365">
        <v>0</v>
      </c>
      <c r="AD197" s="369">
        <v>0</v>
      </c>
      <c r="AE197" s="369">
        <v>0</v>
      </c>
      <c r="AF197" s="369">
        <v>0</v>
      </c>
      <c r="AG197" s="369">
        <v>0</v>
      </c>
      <c r="AH197" s="202">
        <f t="shared" si="443"/>
        <v>0</v>
      </c>
      <c r="AI197" s="119"/>
      <c r="AJ197" s="370">
        <v>0</v>
      </c>
      <c r="AK197" s="365">
        <v>0</v>
      </c>
      <c r="AL197" s="369">
        <v>0</v>
      </c>
      <c r="AM197" s="369">
        <v>0</v>
      </c>
      <c r="AN197" s="369">
        <v>0</v>
      </c>
      <c r="AO197" s="369">
        <v>0</v>
      </c>
      <c r="AP197" s="350">
        <f t="shared" si="444"/>
        <v>0</v>
      </c>
      <c r="AQ197" s="119"/>
      <c r="AR197" s="370">
        <v>0</v>
      </c>
      <c r="AS197" s="365">
        <v>0</v>
      </c>
      <c r="AT197" s="369">
        <v>0</v>
      </c>
      <c r="AU197" s="369">
        <v>0</v>
      </c>
      <c r="AV197" s="369">
        <v>0</v>
      </c>
      <c r="AW197" s="369">
        <v>0</v>
      </c>
      <c r="AX197" s="349">
        <f t="shared" si="445"/>
        <v>0</v>
      </c>
      <c r="AY197" s="119"/>
      <c r="AZ197" s="369">
        <v>0</v>
      </c>
      <c r="BA197" s="365">
        <v>0</v>
      </c>
      <c r="BB197" s="369">
        <v>0</v>
      </c>
      <c r="BC197" s="369">
        <v>0</v>
      </c>
      <c r="BD197" s="369">
        <v>0</v>
      </c>
      <c r="BE197" s="369">
        <v>0</v>
      </c>
      <c r="BF197" s="202">
        <f t="shared" si="446"/>
        <v>0</v>
      </c>
      <c r="BG197" s="119"/>
      <c r="BH197" s="369">
        <v>0</v>
      </c>
      <c r="BI197" s="365">
        <v>0</v>
      </c>
      <c r="BJ197" s="369">
        <v>0</v>
      </c>
      <c r="BK197" s="369">
        <v>0</v>
      </c>
      <c r="BL197" s="369">
        <v>0</v>
      </c>
      <c r="BM197" s="369">
        <v>0</v>
      </c>
      <c r="BN197" s="349">
        <f t="shared" si="447"/>
        <v>0</v>
      </c>
      <c r="BO197" s="119"/>
      <c r="BP197" s="370">
        <v>0</v>
      </c>
      <c r="BQ197" s="365">
        <v>0</v>
      </c>
      <c r="BR197" s="369">
        <v>0</v>
      </c>
      <c r="BS197" s="369">
        <v>0</v>
      </c>
      <c r="BT197" s="369">
        <v>0</v>
      </c>
      <c r="BU197" s="369">
        <v>0</v>
      </c>
      <c r="BV197" s="202">
        <f t="shared" si="448"/>
        <v>0</v>
      </c>
      <c r="BW197" s="117"/>
      <c r="BX197" s="370">
        <v>0</v>
      </c>
      <c r="BY197" s="365">
        <v>0</v>
      </c>
      <c r="BZ197" s="369">
        <v>0</v>
      </c>
      <c r="CA197" s="369">
        <v>0</v>
      </c>
      <c r="CB197" s="369">
        <v>0</v>
      </c>
      <c r="CC197" s="369">
        <v>0</v>
      </c>
      <c r="CD197" s="202">
        <f t="shared" si="449"/>
        <v>0</v>
      </c>
      <c r="CE197" s="117"/>
      <c r="CF197" s="370">
        <v>0</v>
      </c>
      <c r="CG197" s="365">
        <v>0</v>
      </c>
      <c r="CH197" s="369">
        <v>0</v>
      </c>
      <c r="CI197" s="369">
        <v>0</v>
      </c>
      <c r="CJ197" s="369">
        <v>0</v>
      </c>
      <c r="CK197" s="369">
        <v>0</v>
      </c>
      <c r="CL197" s="117"/>
      <c r="CM197" s="370">
        <v>0</v>
      </c>
      <c r="CN197" s="365">
        <v>0</v>
      </c>
      <c r="CO197" s="369">
        <v>0</v>
      </c>
      <c r="CP197" s="369">
        <v>0</v>
      </c>
      <c r="CQ197" s="369">
        <v>0</v>
      </c>
      <c r="CR197" s="369">
        <v>0</v>
      </c>
      <c r="CS197" s="197"/>
      <c r="CT197" s="272">
        <f t="shared" si="450"/>
        <v>0</v>
      </c>
      <c r="CU197" s="272">
        <f t="shared" si="451"/>
        <v>0</v>
      </c>
      <c r="CV197" s="272">
        <f t="shared" si="452"/>
        <v>0</v>
      </c>
      <c r="CW197" s="272">
        <f t="shared" si="453"/>
        <v>0</v>
      </c>
      <c r="CX197" s="272">
        <f t="shared" si="403"/>
        <v>0</v>
      </c>
      <c r="CY197" s="272">
        <f t="shared" si="404"/>
        <v>0</v>
      </c>
    </row>
    <row r="198" spans="1:103" ht="15" customHeight="1" x14ac:dyDescent="0.25">
      <c r="A198" s="358">
        <v>2190040790</v>
      </c>
      <c r="B198" s="89"/>
      <c r="C198" s="88"/>
      <c r="D198" s="368" t="s">
        <v>66</v>
      </c>
      <c r="E198" s="366">
        <v>0</v>
      </c>
      <c r="F198" s="365">
        <v>0</v>
      </c>
      <c r="G198" s="366">
        <v>0</v>
      </c>
      <c r="H198" s="366">
        <v>0</v>
      </c>
      <c r="I198" s="366">
        <v>0</v>
      </c>
      <c r="J198" s="366">
        <v>0</v>
      </c>
      <c r="K198" s="352"/>
      <c r="L198" s="365">
        <v>0</v>
      </c>
      <c r="M198" s="365">
        <v>0</v>
      </c>
      <c r="N198" s="365">
        <v>0</v>
      </c>
      <c r="O198" s="365">
        <v>0</v>
      </c>
      <c r="P198" s="365">
        <v>0</v>
      </c>
      <c r="Q198" s="365">
        <v>0</v>
      </c>
      <c r="R198" s="202">
        <f t="shared" si="441"/>
        <v>0</v>
      </c>
      <c r="S198" s="119"/>
      <c r="T198" s="366">
        <v>0</v>
      </c>
      <c r="U198" s="365">
        <v>0</v>
      </c>
      <c r="V198" s="365">
        <v>0</v>
      </c>
      <c r="W198" s="365">
        <v>0</v>
      </c>
      <c r="X198" s="365">
        <v>0</v>
      </c>
      <c r="Y198" s="367">
        <v>0</v>
      </c>
      <c r="Z198" s="116">
        <f t="shared" si="442"/>
        <v>0</v>
      </c>
      <c r="AA198" s="119"/>
      <c r="AB198" s="366">
        <v>0</v>
      </c>
      <c r="AC198" s="365">
        <v>0</v>
      </c>
      <c r="AD198" s="365">
        <v>0</v>
      </c>
      <c r="AE198" s="365">
        <v>0</v>
      </c>
      <c r="AF198" s="365">
        <v>0</v>
      </c>
      <c r="AG198" s="365">
        <v>0</v>
      </c>
      <c r="AH198" s="202">
        <f t="shared" si="443"/>
        <v>0</v>
      </c>
      <c r="AI198" s="119"/>
      <c r="AJ198" s="366">
        <v>0</v>
      </c>
      <c r="AK198" s="365">
        <v>0</v>
      </c>
      <c r="AL198" s="365">
        <v>0</v>
      </c>
      <c r="AM198" s="365">
        <v>0</v>
      </c>
      <c r="AN198" s="365">
        <v>0</v>
      </c>
      <c r="AO198" s="365">
        <v>0</v>
      </c>
      <c r="AP198" s="350">
        <f t="shared" si="444"/>
        <v>0</v>
      </c>
      <c r="AQ198" s="119"/>
      <c r="AR198" s="366">
        <v>0</v>
      </c>
      <c r="AS198" s="365">
        <v>0</v>
      </c>
      <c r="AT198" s="365">
        <v>0</v>
      </c>
      <c r="AU198" s="365">
        <v>0</v>
      </c>
      <c r="AV198" s="365">
        <v>0</v>
      </c>
      <c r="AW198" s="365">
        <v>0</v>
      </c>
      <c r="AX198" s="349">
        <f t="shared" si="445"/>
        <v>0</v>
      </c>
      <c r="AY198" s="119"/>
      <c r="AZ198" s="365">
        <v>0</v>
      </c>
      <c r="BA198" s="365">
        <v>0</v>
      </c>
      <c r="BB198" s="365">
        <v>0</v>
      </c>
      <c r="BC198" s="365">
        <v>0</v>
      </c>
      <c r="BD198" s="365">
        <v>0</v>
      </c>
      <c r="BE198" s="365">
        <v>0</v>
      </c>
      <c r="BF198" s="202">
        <f t="shared" si="446"/>
        <v>0</v>
      </c>
      <c r="BG198" s="119"/>
      <c r="BH198" s="365">
        <v>0</v>
      </c>
      <c r="BI198" s="365">
        <v>0</v>
      </c>
      <c r="BJ198" s="365">
        <v>0</v>
      </c>
      <c r="BK198" s="365">
        <v>0</v>
      </c>
      <c r="BL198" s="365">
        <v>0</v>
      </c>
      <c r="BM198" s="365">
        <v>0</v>
      </c>
      <c r="BN198" s="349">
        <f t="shared" si="447"/>
        <v>0</v>
      </c>
      <c r="BO198" s="119"/>
      <c r="BP198" s="366">
        <v>0</v>
      </c>
      <c r="BQ198" s="365">
        <v>0</v>
      </c>
      <c r="BR198" s="365">
        <v>0</v>
      </c>
      <c r="BS198" s="365">
        <v>0</v>
      </c>
      <c r="BT198" s="365">
        <v>0</v>
      </c>
      <c r="BU198" s="365">
        <v>0</v>
      </c>
      <c r="BV198" s="202">
        <f t="shared" si="448"/>
        <v>0</v>
      </c>
      <c r="BW198" s="117"/>
      <c r="BX198" s="366">
        <v>0</v>
      </c>
      <c r="BY198" s="365">
        <v>0</v>
      </c>
      <c r="BZ198" s="365">
        <v>0</v>
      </c>
      <c r="CA198" s="365">
        <v>0</v>
      </c>
      <c r="CB198" s="365">
        <v>0</v>
      </c>
      <c r="CC198" s="365">
        <v>0</v>
      </c>
      <c r="CD198" s="202">
        <f t="shared" si="449"/>
        <v>0</v>
      </c>
      <c r="CE198" s="117"/>
      <c r="CF198" s="366">
        <v>0</v>
      </c>
      <c r="CG198" s="365">
        <v>0</v>
      </c>
      <c r="CH198" s="365">
        <v>0</v>
      </c>
      <c r="CI198" s="365">
        <v>0</v>
      </c>
      <c r="CJ198" s="365">
        <v>0</v>
      </c>
      <c r="CK198" s="365">
        <v>0</v>
      </c>
      <c r="CL198" s="117"/>
      <c r="CM198" s="366">
        <v>0</v>
      </c>
      <c r="CN198" s="365">
        <v>0</v>
      </c>
      <c r="CO198" s="365">
        <v>0</v>
      </c>
      <c r="CP198" s="365">
        <v>0</v>
      </c>
      <c r="CQ198" s="365">
        <v>0</v>
      </c>
      <c r="CR198" s="365">
        <v>0</v>
      </c>
      <c r="CS198" s="197"/>
      <c r="CT198" s="272">
        <f t="shared" si="450"/>
        <v>0</v>
      </c>
      <c r="CU198" s="272">
        <f t="shared" si="451"/>
        <v>0</v>
      </c>
      <c r="CV198" s="272">
        <f t="shared" si="452"/>
        <v>0</v>
      </c>
      <c r="CW198" s="272">
        <f t="shared" si="453"/>
        <v>0</v>
      </c>
      <c r="CX198" s="272">
        <f t="shared" si="403"/>
        <v>0</v>
      </c>
      <c r="CY198" s="272">
        <f t="shared" si="404"/>
        <v>0</v>
      </c>
    </row>
    <row r="199" spans="1:103" ht="15" customHeight="1" x14ac:dyDescent="0.25">
      <c r="A199" s="355">
        <v>2190049000</v>
      </c>
      <c r="B199" s="103"/>
      <c r="C199" s="102"/>
      <c r="D199" s="354" t="s">
        <v>65</v>
      </c>
      <c r="E199" s="348">
        <v>0</v>
      </c>
      <c r="F199" s="348">
        <v>0</v>
      </c>
      <c r="G199" s="200">
        <v>0</v>
      </c>
      <c r="H199" s="200">
        <v>0</v>
      </c>
      <c r="I199" s="200">
        <v>0</v>
      </c>
      <c r="J199" s="200">
        <v>0</v>
      </c>
      <c r="K199" s="352"/>
      <c r="L199" s="348">
        <v>0</v>
      </c>
      <c r="M199" s="348">
        <v>0</v>
      </c>
      <c r="N199" s="200">
        <v>0</v>
      </c>
      <c r="O199" s="200">
        <v>0</v>
      </c>
      <c r="P199" s="200">
        <v>0</v>
      </c>
      <c r="Q199" s="200">
        <v>0</v>
      </c>
      <c r="R199" s="202">
        <f t="shared" si="441"/>
        <v>0</v>
      </c>
      <c r="S199" s="119"/>
      <c r="T199" s="348">
        <v>0</v>
      </c>
      <c r="U199" s="348">
        <v>0</v>
      </c>
      <c r="V199" s="200">
        <v>0</v>
      </c>
      <c r="W199" s="200">
        <v>0</v>
      </c>
      <c r="X199" s="200">
        <v>0</v>
      </c>
      <c r="Y199" s="351">
        <v>0</v>
      </c>
      <c r="Z199" s="116">
        <f t="shared" si="442"/>
        <v>0</v>
      </c>
      <c r="AA199" s="119"/>
      <c r="AB199" s="348">
        <v>0</v>
      </c>
      <c r="AC199" s="348">
        <v>0</v>
      </c>
      <c r="AD199" s="200">
        <v>0</v>
      </c>
      <c r="AE199" s="200">
        <v>0</v>
      </c>
      <c r="AF199" s="200">
        <v>0</v>
      </c>
      <c r="AG199" s="200">
        <v>0</v>
      </c>
      <c r="AH199" s="202">
        <f t="shared" si="443"/>
        <v>0</v>
      </c>
      <c r="AI199" s="119"/>
      <c r="AJ199" s="348">
        <v>0</v>
      </c>
      <c r="AK199" s="348">
        <v>0</v>
      </c>
      <c r="AL199" s="200">
        <v>0</v>
      </c>
      <c r="AM199" s="200">
        <v>0</v>
      </c>
      <c r="AN199" s="200">
        <v>0</v>
      </c>
      <c r="AO199" s="200">
        <v>0</v>
      </c>
      <c r="AP199" s="350">
        <f t="shared" si="444"/>
        <v>0</v>
      </c>
      <c r="AQ199" s="119"/>
      <c r="AR199" s="348">
        <v>0</v>
      </c>
      <c r="AS199" s="348">
        <v>0</v>
      </c>
      <c r="AT199" s="200">
        <v>0</v>
      </c>
      <c r="AU199" s="200">
        <v>0</v>
      </c>
      <c r="AV199" s="200">
        <v>0</v>
      </c>
      <c r="AW199" s="200">
        <v>0</v>
      </c>
      <c r="AX199" s="349">
        <f t="shared" si="445"/>
        <v>0</v>
      </c>
      <c r="AY199" s="119"/>
      <c r="AZ199" s="348">
        <v>0</v>
      </c>
      <c r="BA199" s="348">
        <v>0</v>
      </c>
      <c r="BB199" s="200">
        <v>0</v>
      </c>
      <c r="BC199" s="200">
        <v>0</v>
      </c>
      <c r="BD199" s="200">
        <v>0</v>
      </c>
      <c r="BE199" s="200">
        <v>0</v>
      </c>
      <c r="BF199" s="202">
        <f t="shared" si="446"/>
        <v>0</v>
      </c>
      <c r="BG199" s="119"/>
      <c r="BH199" s="348">
        <v>0</v>
      </c>
      <c r="BI199" s="348">
        <v>0</v>
      </c>
      <c r="BJ199" s="200">
        <v>0</v>
      </c>
      <c r="BK199" s="200">
        <v>0</v>
      </c>
      <c r="BL199" s="200">
        <v>0</v>
      </c>
      <c r="BM199" s="200">
        <v>0</v>
      </c>
      <c r="BN199" s="349">
        <f t="shared" si="447"/>
        <v>0</v>
      </c>
      <c r="BO199" s="119"/>
      <c r="BP199" s="348">
        <v>0</v>
      </c>
      <c r="BQ199" s="348">
        <v>0</v>
      </c>
      <c r="BR199" s="200">
        <v>0</v>
      </c>
      <c r="BS199" s="200">
        <v>0</v>
      </c>
      <c r="BT199" s="200">
        <v>0</v>
      </c>
      <c r="BU199" s="200">
        <v>0</v>
      </c>
      <c r="BV199" s="202">
        <f t="shared" si="448"/>
        <v>0</v>
      </c>
      <c r="BW199" s="117"/>
      <c r="BX199" s="348">
        <v>0</v>
      </c>
      <c r="BY199" s="348">
        <v>0</v>
      </c>
      <c r="BZ199" s="200">
        <v>0</v>
      </c>
      <c r="CA199" s="200">
        <v>0</v>
      </c>
      <c r="CB199" s="200">
        <v>0</v>
      </c>
      <c r="CC199" s="200">
        <v>0</v>
      </c>
      <c r="CD199" s="202">
        <f t="shared" si="449"/>
        <v>0</v>
      </c>
      <c r="CE199" s="117"/>
      <c r="CF199" s="348">
        <v>0</v>
      </c>
      <c r="CG199" s="348">
        <v>0</v>
      </c>
      <c r="CH199" s="200">
        <v>0</v>
      </c>
      <c r="CI199" s="200">
        <v>0</v>
      </c>
      <c r="CJ199" s="200">
        <v>0</v>
      </c>
      <c r="CK199" s="200">
        <v>0</v>
      </c>
      <c r="CL199" s="117"/>
      <c r="CM199" s="348">
        <v>0</v>
      </c>
      <c r="CN199" s="348">
        <v>0</v>
      </c>
      <c r="CO199" s="200">
        <v>0</v>
      </c>
      <c r="CP199" s="200">
        <v>0</v>
      </c>
      <c r="CQ199" s="200">
        <v>0</v>
      </c>
      <c r="CR199" s="200">
        <v>0</v>
      </c>
      <c r="CS199" s="197"/>
      <c r="CT199" s="272">
        <f t="shared" si="450"/>
        <v>0</v>
      </c>
      <c r="CU199" s="272">
        <f t="shared" si="451"/>
        <v>0</v>
      </c>
      <c r="CV199" s="272">
        <f t="shared" si="452"/>
        <v>0</v>
      </c>
      <c r="CW199" s="272">
        <f t="shared" si="453"/>
        <v>0</v>
      </c>
      <c r="CX199" s="272">
        <f t="shared" si="403"/>
        <v>0</v>
      </c>
      <c r="CY199" s="272">
        <f t="shared" si="404"/>
        <v>0</v>
      </c>
    </row>
    <row r="200" spans="1:103" ht="15" customHeight="1" x14ac:dyDescent="0.25">
      <c r="A200" s="355">
        <v>2190050000</v>
      </c>
      <c r="B200" s="103"/>
      <c r="C200" s="102" t="s">
        <v>216</v>
      </c>
      <c r="D200" s="354"/>
      <c r="E200" s="348">
        <f t="shared" ref="E200:J200" si="478">E201+E202</f>
        <v>0</v>
      </c>
      <c r="F200" s="348">
        <f t="shared" si="478"/>
        <v>0</v>
      </c>
      <c r="G200" s="348">
        <f t="shared" si="478"/>
        <v>0</v>
      </c>
      <c r="H200" s="348">
        <f t="shared" si="478"/>
        <v>0</v>
      </c>
      <c r="I200" s="348">
        <f t="shared" si="478"/>
        <v>0</v>
      </c>
      <c r="J200" s="348">
        <f t="shared" si="478"/>
        <v>0</v>
      </c>
      <c r="K200" s="352"/>
      <c r="L200" s="348">
        <f t="shared" ref="L200:Q200" si="479">L201+L202</f>
        <v>0</v>
      </c>
      <c r="M200" s="348">
        <f t="shared" si="479"/>
        <v>0</v>
      </c>
      <c r="N200" s="348">
        <f t="shared" si="479"/>
        <v>0</v>
      </c>
      <c r="O200" s="348">
        <f t="shared" si="479"/>
        <v>0</v>
      </c>
      <c r="P200" s="348">
        <f t="shared" si="479"/>
        <v>0</v>
      </c>
      <c r="Q200" s="348">
        <f t="shared" si="479"/>
        <v>0</v>
      </c>
      <c r="R200" s="202">
        <f t="shared" si="441"/>
        <v>0</v>
      </c>
      <c r="S200" s="119"/>
      <c r="T200" s="348">
        <f t="shared" ref="T200:Y200" si="480">T201+T202</f>
        <v>0</v>
      </c>
      <c r="U200" s="348">
        <f t="shared" si="480"/>
        <v>0</v>
      </c>
      <c r="V200" s="348">
        <f t="shared" si="480"/>
        <v>0</v>
      </c>
      <c r="W200" s="348">
        <f t="shared" si="480"/>
        <v>0</v>
      </c>
      <c r="X200" s="348">
        <f t="shared" si="480"/>
        <v>0</v>
      </c>
      <c r="Y200" s="356">
        <f t="shared" si="480"/>
        <v>0</v>
      </c>
      <c r="Z200" s="116">
        <f t="shared" si="442"/>
        <v>0</v>
      </c>
      <c r="AA200" s="119"/>
      <c r="AB200" s="348">
        <f t="shared" ref="AB200:AG200" si="481">AB201+AB202</f>
        <v>0</v>
      </c>
      <c r="AC200" s="348">
        <f t="shared" si="481"/>
        <v>0</v>
      </c>
      <c r="AD200" s="348">
        <f t="shared" si="481"/>
        <v>0</v>
      </c>
      <c r="AE200" s="348">
        <f t="shared" si="481"/>
        <v>0</v>
      </c>
      <c r="AF200" s="348">
        <f t="shared" si="481"/>
        <v>0</v>
      </c>
      <c r="AG200" s="348">
        <f t="shared" si="481"/>
        <v>0</v>
      </c>
      <c r="AH200" s="202">
        <f t="shared" si="443"/>
        <v>0</v>
      </c>
      <c r="AI200" s="119"/>
      <c r="AJ200" s="348">
        <f t="shared" ref="AJ200:AO200" si="482">AJ201+AJ202</f>
        <v>0</v>
      </c>
      <c r="AK200" s="348">
        <f t="shared" si="482"/>
        <v>0</v>
      </c>
      <c r="AL200" s="348">
        <f t="shared" si="482"/>
        <v>0</v>
      </c>
      <c r="AM200" s="348">
        <f t="shared" si="482"/>
        <v>0</v>
      </c>
      <c r="AN200" s="348">
        <f t="shared" si="482"/>
        <v>0</v>
      </c>
      <c r="AO200" s="348">
        <f t="shared" si="482"/>
        <v>0</v>
      </c>
      <c r="AP200" s="350">
        <f t="shared" si="444"/>
        <v>0</v>
      </c>
      <c r="AQ200" s="119"/>
      <c r="AR200" s="348">
        <f t="shared" ref="AR200:AW200" si="483">AR201+AR202</f>
        <v>0</v>
      </c>
      <c r="AS200" s="348">
        <f t="shared" si="483"/>
        <v>0</v>
      </c>
      <c r="AT200" s="348">
        <f t="shared" si="483"/>
        <v>0</v>
      </c>
      <c r="AU200" s="348">
        <f t="shared" si="483"/>
        <v>0</v>
      </c>
      <c r="AV200" s="348">
        <f t="shared" si="483"/>
        <v>0</v>
      </c>
      <c r="AW200" s="348">
        <f t="shared" si="483"/>
        <v>0</v>
      </c>
      <c r="AX200" s="349">
        <f t="shared" si="445"/>
        <v>0</v>
      </c>
      <c r="AY200" s="119"/>
      <c r="AZ200" s="348">
        <f t="shared" ref="AZ200:BE200" si="484">AZ201+AZ202</f>
        <v>0</v>
      </c>
      <c r="BA200" s="348">
        <f t="shared" si="484"/>
        <v>0</v>
      </c>
      <c r="BB200" s="348">
        <f t="shared" si="484"/>
        <v>0</v>
      </c>
      <c r="BC200" s="348">
        <f t="shared" si="484"/>
        <v>0</v>
      </c>
      <c r="BD200" s="348">
        <f t="shared" si="484"/>
        <v>0</v>
      </c>
      <c r="BE200" s="348">
        <f t="shared" si="484"/>
        <v>0</v>
      </c>
      <c r="BF200" s="202">
        <f t="shared" si="446"/>
        <v>0</v>
      </c>
      <c r="BG200" s="119"/>
      <c r="BH200" s="348">
        <f t="shared" ref="BH200:BM200" si="485">BH201+BH202</f>
        <v>0</v>
      </c>
      <c r="BI200" s="348">
        <f t="shared" si="485"/>
        <v>0</v>
      </c>
      <c r="BJ200" s="348">
        <f t="shared" si="485"/>
        <v>0</v>
      </c>
      <c r="BK200" s="348">
        <f t="shared" si="485"/>
        <v>0</v>
      </c>
      <c r="BL200" s="348">
        <f t="shared" si="485"/>
        <v>0</v>
      </c>
      <c r="BM200" s="348">
        <f t="shared" si="485"/>
        <v>0</v>
      </c>
      <c r="BN200" s="349">
        <f t="shared" si="447"/>
        <v>0</v>
      </c>
      <c r="BO200" s="119"/>
      <c r="BP200" s="348">
        <f t="shared" ref="BP200:BU200" si="486">BP201+BP202</f>
        <v>0</v>
      </c>
      <c r="BQ200" s="348">
        <f t="shared" si="486"/>
        <v>0</v>
      </c>
      <c r="BR200" s="348">
        <f t="shared" si="486"/>
        <v>0</v>
      </c>
      <c r="BS200" s="348">
        <f t="shared" si="486"/>
        <v>0</v>
      </c>
      <c r="BT200" s="348">
        <f t="shared" si="486"/>
        <v>0</v>
      </c>
      <c r="BU200" s="348">
        <f t="shared" si="486"/>
        <v>0</v>
      </c>
      <c r="BV200" s="202">
        <f t="shared" si="448"/>
        <v>0</v>
      </c>
      <c r="BW200" s="117"/>
      <c r="BX200" s="348">
        <f t="shared" ref="BX200:CC200" si="487">BX201+BX202</f>
        <v>0</v>
      </c>
      <c r="BY200" s="348">
        <f t="shared" si="487"/>
        <v>0</v>
      </c>
      <c r="BZ200" s="348">
        <f t="shared" si="487"/>
        <v>0</v>
      </c>
      <c r="CA200" s="348">
        <f t="shared" si="487"/>
        <v>0</v>
      </c>
      <c r="CB200" s="348">
        <f t="shared" si="487"/>
        <v>0</v>
      </c>
      <c r="CC200" s="348">
        <f t="shared" si="487"/>
        <v>0</v>
      </c>
      <c r="CD200" s="202">
        <f t="shared" si="449"/>
        <v>0</v>
      </c>
      <c r="CE200" s="117"/>
      <c r="CF200" s="348">
        <f t="shared" ref="CF200:CK200" si="488">CF201+CF202</f>
        <v>0</v>
      </c>
      <c r="CG200" s="348">
        <f t="shared" si="488"/>
        <v>0</v>
      </c>
      <c r="CH200" s="348">
        <f t="shared" si="488"/>
        <v>0</v>
      </c>
      <c r="CI200" s="348">
        <f t="shared" si="488"/>
        <v>0</v>
      </c>
      <c r="CJ200" s="348">
        <f t="shared" si="488"/>
        <v>0</v>
      </c>
      <c r="CK200" s="348">
        <f t="shared" si="488"/>
        <v>0</v>
      </c>
      <c r="CL200" s="117"/>
      <c r="CM200" s="348">
        <f t="shared" ref="CM200:CR200" si="489">CM201+CM202</f>
        <v>0</v>
      </c>
      <c r="CN200" s="348">
        <f t="shared" si="489"/>
        <v>0</v>
      </c>
      <c r="CO200" s="348">
        <f t="shared" si="489"/>
        <v>0</v>
      </c>
      <c r="CP200" s="348">
        <f t="shared" si="489"/>
        <v>0</v>
      </c>
      <c r="CQ200" s="348">
        <f t="shared" si="489"/>
        <v>0</v>
      </c>
      <c r="CR200" s="348">
        <f t="shared" si="489"/>
        <v>0</v>
      </c>
      <c r="CS200" s="197"/>
      <c r="CT200" s="272">
        <f t="shared" si="450"/>
        <v>0</v>
      </c>
      <c r="CU200" s="272">
        <f t="shared" si="451"/>
        <v>0</v>
      </c>
      <c r="CV200" s="272">
        <f t="shared" si="452"/>
        <v>0</v>
      </c>
      <c r="CW200" s="272">
        <f t="shared" si="453"/>
        <v>0</v>
      </c>
      <c r="CX200" s="272">
        <f t="shared" si="403"/>
        <v>0</v>
      </c>
      <c r="CY200" s="272">
        <f t="shared" si="404"/>
        <v>0</v>
      </c>
    </row>
    <row r="201" spans="1:103" ht="15" customHeight="1" x14ac:dyDescent="0.25">
      <c r="A201" s="358">
        <v>2190050100</v>
      </c>
      <c r="B201" s="103"/>
      <c r="C201" s="102"/>
      <c r="D201" s="362" t="s">
        <v>215</v>
      </c>
      <c r="E201" s="360">
        <v>0</v>
      </c>
      <c r="F201" s="360">
        <v>0</v>
      </c>
      <c r="G201" s="360">
        <v>0</v>
      </c>
      <c r="H201" s="360">
        <v>0</v>
      </c>
      <c r="I201" s="360">
        <v>0</v>
      </c>
      <c r="J201" s="360">
        <v>0</v>
      </c>
      <c r="K201" s="352"/>
      <c r="L201" s="360">
        <v>0</v>
      </c>
      <c r="M201" s="360">
        <v>0</v>
      </c>
      <c r="N201" s="360">
        <v>0</v>
      </c>
      <c r="O201" s="360">
        <v>0</v>
      </c>
      <c r="P201" s="360">
        <v>0</v>
      </c>
      <c r="Q201" s="360">
        <v>0</v>
      </c>
      <c r="R201" s="202">
        <f t="shared" si="441"/>
        <v>0</v>
      </c>
      <c r="S201" s="119"/>
      <c r="T201" s="360">
        <v>0</v>
      </c>
      <c r="U201" s="360">
        <v>0</v>
      </c>
      <c r="V201" s="360">
        <v>0</v>
      </c>
      <c r="W201" s="360">
        <v>0</v>
      </c>
      <c r="X201" s="360">
        <v>0</v>
      </c>
      <c r="Y201" s="361">
        <v>0</v>
      </c>
      <c r="Z201" s="116">
        <f t="shared" si="442"/>
        <v>0</v>
      </c>
      <c r="AA201" s="119"/>
      <c r="AB201" s="360">
        <v>0</v>
      </c>
      <c r="AC201" s="360">
        <v>0</v>
      </c>
      <c r="AD201" s="360">
        <v>0</v>
      </c>
      <c r="AE201" s="360">
        <v>0</v>
      </c>
      <c r="AF201" s="360">
        <v>0</v>
      </c>
      <c r="AG201" s="360">
        <v>0</v>
      </c>
      <c r="AH201" s="202">
        <f t="shared" si="443"/>
        <v>0</v>
      </c>
      <c r="AI201" s="119"/>
      <c r="AJ201" s="360">
        <v>0</v>
      </c>
      <c r="AK201" s="360">
        <v>0</v>
      </c>
      <c r="AL201" s="360">
        <v>0</v>
      </c>
      <c r="AM201" s="360">
        <v>0</v>
      </c>
      <c r="AN201" s="360">
        <v>0</v>
      </c>
      <c r="AO201" s="360">
        <v>0</v>
      </c>
      <c r="AP201" s="350">
        <f t="shared" si="444"/>
        <v>0</v>
      </c>
      <c r="AQ201" s="119"/>
      <c r="AR201" s="360">
        <v>0</v>
      </c>
      <c r="AS201" s="360">
        <v>0</v>
      </c>
      <c r="AT201" s="360">
        <v>0</v>
      </c>
      <c r="AU201" s="360">
        <v>0</v>
      </c>
      <c r="AV201" s="360">
        <v>0</v>
      </c>
      <c r="AW201" s="360">
        <v>0</v>
      </c>
      <c r="AX201" s="349">
        <f t="shared" si="445"/>
        <v>0</v>
      </c>
      <c r="AY201" s="119"/>
      <c r="AZ201" s="360">
        <v>0</v>
      </c>
      <c r="BA201" s="360">
        <v>0</v>
      </c>
      <c r="BB201" s="360">
        <v>0</v>
      </c>
      <c r="BC201" s="360">
        <v>0</v>
      </c>
      <c r="BD201" s="360">
        <v>0</v>
      </c>
      <c r="BE201" s="360">
        <v>0</v>
      </c>
      <c r="BF201" s="202">
        <f t="shared" si="446"/>
        <v>0</v>
      </c>
      <c r="BG201" s="119"/>
      <c r="BH201" s="360">
        <v>0</v>
      </c>
      <c r="BI201" s="360">
        <v>0</v>
      </c>
      <c r="BJ201" s="360">
        <v>0</v>
      </c>
      <c r="BK201" s="360">
        <v>0</v>
      </c>
      <c r="BL201" s="360">
        <v>0</v>
      </c>
      <c r="BM201" s="360">
        <v>0</v>
      </c>
      <c r="BN201" s="349">
        <f t="shared" si="447"/>
        <v>0</v>
      </c>
      <c r="BO201" s="119"/>
      <c r="BP201" s="360">
        <v>0</v>
      </c>
      <c r="BQ201" s="360">
        <v>0</v>
      </c>
      <c r="BR201" s="360">
        <v>0</v>
      </c>
      <c r="BS201" s="360">
        <v>0</v>
      </c>
      <c r="BT201" s="360">
        <v>0</v>
      </c>
      <c r="BU201" s="360">
        <v>0</v>
      </c>
      <c r="BV201" s="202">
        <f t="shared" si="448"/>
        <v>0</v>
      </c>
      <c r="BW201" s="117"/>
      <c r="BX201" s="360">
        <v>0</v>
      </c>
      <c r="BY201" s="360">
        <v>0</v>
      </c>
      <c r="BZ201" s="360">
        <v>0</v>
      </c>
      <c r="CA201" s="360">
        <v>0</v>
      </c>
      <c r="CB201" s="360">
        <v>0</v>
      </c>
      <c r="CC201" s="360">
        <v>0</v>
      </c>
      <c r="CD201" s="202">
        <f t="shared" si="449"/>
        <v>0</v>
      </c>
      <c r="CE201" s="117"/>
      <c r="CF201" s="360">
        <v>0</v>
      </c>
      <c r="CG201" s="360">
        <v>0</v>
      </c>
      <c r="CH201" s="360">
        <v>0</v>
      </c>
      <c r="CI201" s="360">
        <v>0</v>
      </c>
      <c r="CJ201" s="360">
        <v>0</v>
      </c>
      <c r="CK201" s="360">
        <v>0</v>
      </c>
      <c r="CL201" s="117"/>
      <c r="CM201" s="360">
        <v>0</v>
      </c>
      <c r="CN201" s="360">
        <v>0</v>
      </c>
      <c r="CO201" s="360">
        <v>0</v>
      </c>
      <c r="CP201" s="360">
        <v>0</v>
      </c>
      <c r="CQ201" s="360">
        <v>0</v>
      </c>
      <c r="CR201" s="360">
        <v>0</v>
      </c>
      <c r="CS201" s="197"/>
      <c r="CT201" s="272">
        <f t="shared" si="450"/>
        <v>0</v>
      </c>
      <c r="CU201" s="272">
        <f t="shared" si="451"/>
        <v>0</v>
      </c>
      <c r="CV201" s="272">
        <f t="shared" si="452"/>
        <v>0</v>
      </c>
      <c r="CW201" s="272">
        <f t="shared" si="453"/>
        <v>0</v>
      </c>
      <c r="CX201" s="272">
        <f t="shared" si="403"/>
        <v>0</v>
      </c>
      <c r="CY201" s="272">
        <f t="shared" si="404"/>
        <v>0</v>
      </c>
    </row>
    <row r="202" spans="1:103" ht="15" customHeight="1" x14ac:dyDescent="0.25">
      <c r="A202" s="358">
        <v>2190050200</v>
      </c>
      <c r="B202" s="98"/>
      <c r="C202" s="229"/>
      <c r="D202" s="362" t="s">
        <v>214</v>
      </c>
      <c r="E202" s="360">
        <v>0</v>
      </c>
      <c r="F202" s="360">
        <v>0</v>
      </c>
      <c r="G202" s="360">
        <v>0</v>
      </c>
      <c r="H202" s="360">
        <v>0</v>
      </c>
      <c r="I202" s="360">
        <v>0</v>
      </c>
      <c r="J202" s="360">
        <v>0</v>
      </c>
      <c r="K202" s="352"/>
      <c r="L202" s="360">
        <v>0</v>
      </c>
      <c r="M202" s="360">
        <v>0</v>
      </c>
      <c r="N202" s="360">
        <v>0</v>
      </c>
      <c r="O202" s="360">
        <v>0</v>
      </c>
      <c r="P202" s="360">
        <v>0</v>
      </c>
      <c r="Q202" s="360">
        <v>0</v>
      </c>
      <c r="R202" s="202">
        <f t="shared" si="441"/>
        <v>0</v>
      </c>
      <c r="S202" s="119"/>
      <c r="T202" s="360">
        <v>0</v>
      </c>
      <c r="U202" s="360">
        <v>0</v>
      </c>
      <c r="V202" s="360">
        <v>0</v>
      </c>
      <c r="W202" s="360">
        <v>0</v>
      </c>
      <c r="X202" s="360">
        <v>0</v>
      </c>
      <c r="Y202" s="361">
        <v>0</v>
      </c>
      <c r="Z202" s="116">
        <f t="shared" si="442"/>
        <v>0</v>
      </c>
      <c r="AA202" s="119"/>
      <c r="AB202" s="360">
        <v>0</v>
      </c>
      <c r="AC202" s="360">
        <v>0</v>
      </c>
      <c r="AD202" s="360">
        <v>0</v>
      </c>
      <c r="AE202" s="360">
        <v>0</v>
      </c>
      <c r="AF202" s="360">
        <v>0</v>
      </c>
      <c r="AG202" s="360">
        <v>0</v>
      </c>
      <c r="AH202" s="202">
        <f t="shared" si="443"/>
        <v>0</v>
      </c>
      <c r="AI202" s="119"/>
      <c r="AJ202" s="360">
        <v>0</v>
      </c>
      <c r="AK202" s="360">
        <v>0</v>
      </c>
      <c r="AL202" s="360">
        <v>0</v>
      </c>
      <c r="AM202" s="360">
        <v>0</v>
      </c>
      <c r="AN202" s="360">
        <v>0</v>
      </c>
      <c r="AO202" s="360">
        <v>0</v>
      </c>
      <c r="AP202" s="350">
        <f t="shared" si="444"/>
        <v>0</v>
      </c>
      <c r="AQ202" s="119"/>
      <c r="AR202" s="360">
        <v>0</v>
      </c>
      <c r="AS202" s="360">
        <v>0</v>
      </c>
      <c r="AT202" s="360">
        <v>0</v>
      </c>
      <c r="AU202" s="360">
        <v>0</v>
      </c>
      <c r="AV202" s="360">
        <v>0</v>
      </c>
      <c r="AW202" s="360">
        <v>0</v>
      </c>
      <c r="AX202" s="349">
        <f t="shared" si="445"/>
        <v>0</v>
      </c>
      <c r="AY202" s="119"/>
      <c r="AZ202" s="360">
        <v>0</v>
      </c>
      <c r="BA202" s="360">
        <v>0</v>
      </c>
      <c r="BB202" s="360">
        <v>0</v>
      </c>
      <c r="BC202" s="360">
        <v>0</v>
      </c>
      <c r="BD202" s="360">
        <v>0</v>
      </c>
      <c r="BE202" s="360">
        <v>0</v>
      </c>
      <c r="BF202" s="202">
        <f t="shared" si="446"/>
        <v>0</v>
      </c>
      <c r="BG202" s="119"/>
      <c r="BH202" s="360">
        <v>0</v>
      </c>
      <c r="BI202" s="360">
        <v>0</v>
      </c>
      <c r="BJ202" s="360">
        <v>0</v>
      </c>
      <c r="BK202" s="360">
        <v>0</v>
      </c>
      <c r="BL202" s="360">
        <v>0</v>
      </c>
      <c r="BM202" s="360">
        <v>0</v>
      </c>
      <c r="BN202" s="349">
        <f t="shared" si="447"/>
        <v>0</v>
      </c>
      <c r="BO202" s="119"/>
      <c r="BP202" s="360">
        <v>0</v>
      </c>
      <c r="BQ202" s="360">
        <v>0</v>
      </c>
      <c r="BR202" s="360">
        <v>0</v>
      </c>
      <c r="BS202" s="360">
        <v>0</v>
      </c>
      <c r="BT202" s="360">
        <v>0</v>
      </c>
      <c r="BU202" s="360">
        <v>0</v>
      </c>
      <c r="BV202" s="202">
        <f t="shared" si="448"/>
        <v>0</v>
      </c>
      <c r="BW202" s="117"/>
      <c r="BX202" s="360">
        <v>0</v>
      </c>
      <c r="BY202" s="360">
        <v>0</v>
      </c>
      <c r="BZ202" s="360">
        <v>0</v>
      </c>
      <c r="CA202" s="360">
        <v>0</v>
      </c>
      <c r="CB202" s="360">
        <v>0</v>
      </c>
      <c r="CC202" s="360">
        <v>0</v>
      </c>
      <c r="CD202" s="202">
        <f t="shared" si="449"/>
        <v>0</v>
      </c>
      <c r="CE202" s="117"/>
      <c r="CF202" s="360">
        <v>0</v>
      </c>
      <c r="CG202" s="360">
        <v>0</v>
      </c>
      <c r="CH202" s="360">
        <v>0</v>
      </c>
      <c r="CI202" s="360">
        <v>0</v>
      </c>
      <c r="CJ202" s="360">
        <v>0</v>
      </c>
      <c r="CK202" s="360">
        <v>0</v>
      </c>
      <c r="CL202" s="117"/>
      <c r="CM202" s="360">
        <v>0</v>
      </c>
      <c r="CN202" s="360">
        <v>0</v>
      </c>
      <c r="CO202" s="360">
        <v>0</v>
      </c>
      <c r="CP202" s="360">
        <v>0</v>
      </c>
      <c r="CQ202" s="360">
        <v>0</v>
      </c>
      <c r="CR202" s="360">
        <v>0</v>
      </c>
      <c r="CS202" s="197"/>
      <c r="CT202" s="272">
        <f t="shared" si="450"/>
        <v>0</v>
      </c>
      <c r="CU202" s="272">
        <f t="shared" si="451"/>
        <v>0</v>
      </c>
      <c r="CV202" s="272">
        <f t="shared" si="452"/>
        <v>0</v>
      </c>
      <c r="CW202" s="272">
        <f t="shared" si="453"/>
        <v>0</v>
      </c>
      <c r="CX202" s="272">
        <f t="shared" si="403"/>
        <v>0</v>
      </c>
      <c r="CY202" s="272">
        <f t="shared" si="404"/>
        <v>0</v>
      </c>
    </row>
    <row r="203" spans="1:103" ht="15" customHeight="1" x14ac:dyDescent="0.25">
      <c r="A203" s="355">
        <v>2190060000</v>
      </c>
      <c r="B203" s="103"/>
      <c r="C203" s="359" t="s">
        <v>213</v>
      </c>
      <c r="D203" s="353"/>
      <c r="E203" s="348">
        <f>E204+E205+E206</f>
        <v>0</v>
      </c>
      <c r="F203" s="348">
        <f>F204+F205+F206</f>
        <v>0</v>
      </c>
      <c r="G203" s="348">
        <f>G204+G205+G206</f>
        <v>0</v>
      </c>
      <c r="H203" s="348">
        <f>H204+H205+H206</f>
        <v>0</v>
      </c>
      <c r="I203" s="348">
        <f>I204+I205+I206</f>
        <v>0</v>
      </c>
      <c r="J203" s="200"/>
      <c r="K203" s="352"/>
      <c r="L203" s="348">
        <f>L204+L205+L206</f>
        <v>0</v>
      </c>
      <c r="M203" s="348">
        <f>M204+M205+M206</f>
        <v>0</v>
      </c>
      <c r="N203" s="348">
        <f>N204+N205+N206</f>
        <v>0</v>
      </c>
      <c r="O203" s="348">
        <f>O204+O205+O206</f>
        <v>0</v>
      </c>
      <c r="P203" s="348">
        <f>P204+P205+P206</f>
        <v>0</v>
      </c>
      <c r="Q203" s="200"/>
      <c r="R203" s="202">
        <f t="shared" si="441"/>
        <v>0</v>
      </c>
      <c r="S203" s="119"/>
      <c r="T203" s="348">
        <f>T204+T205+T206</f>
        <v>0</v>
      </c>
      <c r="U203" s="348">
        <f>U204+U205+U206</f>
        <v>0</v>
      </c>
      <c r="V203" s="348">
        <f>V204+V205+V206</f>
        <v>0</v>
      </c>
      <c r="W203" s="348">
        <f>W204+W205+W206</f>
        <v>0</v>
      </c>
      <c r="X203" s="348">
        <f>X204+X205+X206</f>
        <v>0</v>
      </c>
      <c r="Y203" s="351"/>
      <c r="Z203" s="116">
        <f t="shared" si="442"/>
        <v>0</v>
      </c>
      <c r="AA203" s="119"/>
      <c r="AB203" s="348">
        <f>AB204+AB205+AB206</f>
        <v>0</v>
      </c>
      <c r="AC203" s="348">
        <f>AC204+AC205+AC206</f>
        <v>0</v>
      </c>
      <c r="AD203" s="348">
        <f>AD204+AD205+AD206</f>
        <v>0</v>
      </c>
      <c r="AE203" s="348">
        <f>AE204+AE205+AE206</f>
        <v>0</v>
      </c>
      <c r="AF203" s="348">
        <f>AF204+AF205+AF206</f>
        <v>0</v>
      </c>
      <c r="AG203" s="200"/>
      <c r="AH203" s="202">
        <f t="shared" si="443"/>
        <v>0</v>
      </c>
      <c r="AI203" s="119"/>
      <c r="AJ203" s="348">
        <f>AJ204+AJ205+AJ206</f>
        <v>0</v>
      </c>
      <c r="AK203" s="348">
        <f>AK204+AK205+AK206</f>
        <v>0</v>
      </c>
      <c r="AL203" s="348">
        <f>AL204+AL205+AL206</f>
        <v>0</v>
      </c>
      <c r="AM203" s="348">
        <f>AM204+AM205+AM206</f>
        <v>0</v>
      </c>
      <c r="AN203" s="348">
        <f>AN204+AN205+AN206</f>
        <v>0</v>
      </c>
      <c r="AO203" s="200"/>
      <c r="AP203" s="350">
        <f t="shared" si="444"/>
        <v>0</v>
      </c>
      <c r="AQ203" s="119"/>
      <c r="AR203" s="348">
        <f>AR204+AR205+AR206</f>
        <v>0</v>
      </c>
      <c r="AS203" s="348">
        <f>AS204+AS205+AS206</f>
        <v>0</v>
      </c>
      <c r="AT203" s="348">
        <f>AT204+AT205+AT206</f>
        <v>0</v>
      </c>
      <c r="AU203" s="348">
        <f>AU204+AU205+AU206</f>
        <v>0</v>
      </c>
      <c r="AV203" s="348">
        <f>AV204+AV205+AV206</f>
        <v>0</v>
      </c>
      <c r="AW203" s="200"/>
      <c r="AX203" s="349">
        <f t="shared" si="445"/>
        <v>0</v>
      </c>
      <c r="AY203" s="119"/>
      <c r="AZ203" s="348">
        <f>AZ204+AZ205+AZ206</f>
        <v>0</v>
      </c>
      <c r="BA203" s="348">
        <f>BA204+BA205+BA206</f>
        <v>0</v>
      </c>
      <c r="BB203" s="348">
        <f>BB204+BB205+BB206</f>
        <v>0</v>
      </c>
      <c r="BC203" s="348">
        <f>BC204+BC205+BC206</f>
        <v>0</v>
      </c>
      <c r="BD203" s="348">
        <f>BD204+BD205+BD206</f>
        <v>0</v>
      </c>
      <c r="BE203" s="200"/>
      <c r="BF203" s="202">
        <f t="shared" si="446"/>
        <v>0</v>
      </c>
      <c r="BG203" s="119"/>
      <c r="BH203" s="348">
        <f>BH204+BH205+BH206</f>
        <v>0</v>
      </c>
      <c r="BI203" s="348">
        <f>BI204+BI205+BI206</f>
        <v>0</v>
      </c>
      <c r="BJ203" s="348">
        <f>BJ204+BJ205+BJ206</f>
        <v>0</v>
      </c>
      <c r="BK203" s="348">
        <f>BK204+BK205+BK206</f>
        <v>0</v>
      </c>
      <c r="BL203" s="348">
        <f>BL204+BL205+BL206</f>
        <v>0</v>
      </c>
      <c r="BM203" s="200"/>
      <c r="BN203" s="349">
        <f t="shared" si="447"/>
        <v>0</v>
      </c>
      <c r="BO203" s="119"/>
      <c r="BP203" s="348">
        <f>BP204+BP205+BP206</f>
        <v>0</v>
      </c>
      <c r="BQ203" s="348">
        <f>BQ204+BQ205+BQ206</f>
        <v>0</v>
      </c>
      <c r="BR203" s="348">
        <f>BR204+BR205+BR206</f>
        <v>0</v>
      </c>
      <c r="BS203" s="348">
        <f>BS204+BS205+BS206</f>
        <v>0</v>
      </c>
      <c r="BT203" s="348">
        <f>BT204+BT205+BT206</f>
        <v>0</v>
      </c>
      <c r="BU203" s="200"/>
      <c r="BV203" s="202">
        <f t="shared" si="448"/>
        <v>0</v>
      </c>
      <c r="BW203" s="117"/>
      <c r="BX203" s="348">
        <f>BX204+BX205+BX206</f>
        <v>0</v>
      </c>
      <c r="BY203" s="348">
        <f>BY204+BY205+BY206</f>
        <v>0</v>
      </c>
      <c r="BZ203" s="348">
        <f>BZ204+BZ205+BZ206</f>
        <v>0</v>
      </c>
      <c r="CA203" s="348">
        <f>CA204+CA205+CA206</f>
        <v>0</v>
      </c>
      <c r="CB203" s="348">
        <f>CB204+CB205+CB206</f>
        <v>0</v>
      </c>
      <c r="CC203" s="200"/>
      <c r="CD203" s="202">
        <f t="shared" si="449"/>
        <v>0</v>
      </c>
      <c r="CE203" s="117"/>
      <c r="CF203" s="348">
        <f>CF204+CF205+CF206</f>
        <v>0</v>
      </c>
      <c r="CG203" s="348">
        <f>CG204+CG205+CG206</f>
        <v>0</v>
      </c>
      <c r="CH203" s="348">
        <f>CH204+CH205+CH206</f>
        <v>0</v>
      </c>
      <c r="CI203" s="348">
        <f>CI204+CI205+CI206</f>
        <v>0</v>
      </c>
      <c r="CJ203" s="348">
        <f>CJ204+CJ205+CJ206</f>
        <v>0</v>
      </c>
      <c r="CK203" s="200"/>
      <c r="CL203" s="117"/>
      <c r="CM203" s="348">
        <f>CM204+CM205+CM206</f>
        <v>0</v>
      </c>
      <c r="CN203" s="348">
        <f>CN204+CN205+CN206</f>
        <v>0</v>
      </c>
      <c r="CO203" s="348">
        <f>CO204+CO205+CO206</f>
        <v>0</v>
      </c>
      <c r="CP203" s="348">
        <f>CP204+CP205+CP206</f>
        <v>0</v>
      </c>
      <c r="CQ203" s="348">
        <f>CQ204+CQ205+CQ206</f>
        <v>0</v>
      </c>
      <c r="CR203" s="200"/>
      <c r="CS203" s="197"/>
      <c r="CT203" s="272">
        <f t="shared" si="450"/>
        <v>0</v>
      </c>
      <c r="CU203" s="272">
        <f t="shared" si="451"/>
        <v>0</v>
      </c>
      <c r="CV203" s="272">
        <f t="shared" si="452"/>
        <v>0</v>
      </c>
      <c r="CW203" s="272">
        <f t="shared" si="453"/>
        <v>0</v>
      </c>
      <c r="CX203" s="272">
        <f t="shared" si="403"/>
        <v>0</v>
      </c>
      <c r="CY203" s="272">
        <f t="shared" si="404"/>
        <v>0</v>
      </c>
    </row>
    <row r="204" spans="1:103" ht="15" customHeight="1" x14ac:dyDescent="0.25">
      <c r="A204" s="358">
        <v>2190060100</v>
      </c>
      <c r="B204" s="98"/>
      <c r="C204" s="229"/>
      <c r="D204" s="362" t="s">
        <v>212</v>
      </c>
      <c r="E204" s="360">
        <v>0</v>
      </c>
      <c r="F204" s="360">
        <v>0</v>
      </c>
      <c r="G204" s="360">
        <v>0</v>
      </c>
      <c r="H204" s="360">
        <v>0</v>
      </c>
      <c r="I204" s="360">
        <v>0</v>
      </c>
      <c r="J204" s="360">
        <v>0</v>
      </c>
      <c r="K204" s="352"/>
      <c r="L204" s="360">
        <v>0</v>
      </c>
      <c r="M204" s="360">
        <v>0</v>
      </c>
      <c r="N204" s="360">
        <v>0</v>
      </c>
      <c r="O204" s="360">
        <v>0</v>
      </c>
      <c r="P204" s="360">
        <v>0</v>
      </c>
      <c r="Q204" s="360">
        <v>0</v>
      </c>
      <c r="R204" s="202">
        <f t="shared" si="441"/>
        <v>0</v>
      </c>
      <c r="S204" s="119"/>
      <c r="T204" s="360">
        <v>0</v>
      </c>
      <c r="U204" s="360">
        <v>0</v>
      </c>
      <c r="V204" s="360">
        <v>0</v>
      </c>
      <c r="W204" s="360">
        <v>0</v>
      </c>
      <c r="X204" s="360">
        <v>0</v>
      </c>
      <c r="Y204" s="361">
        <v>0</v>
      </c>
      <c r="Z204" s="116">
        <f t="shared" si="442"/>
        <v>0</v>
      </c>
      <c r="AA204" s="119"/>
      <c r="AB204" s="360">
        <v>0</v>
      </c>
      <c r="AC204" s="360">
        <v>0</v>
      </c>
      <c r="AD204" s="360">
        <v>0</v>
      </c>
      <c r="AE204" s="360">
        <v>0</v>
      </c>
      <c r="AF204" s="360">
        <v>0</v>
      </c>
      <c r="AG204" s="360">
        <v>0</v>
      </c>
      <c r="AH204" s="202">
        <f t="shared" si="443"/>
        <v>0</v>
      </c>
      <c r="AI204" s="119"/>
      <c r="AJ204" s="360">
        <v>0</v>
      </c>
      <c r="AK204" s="360">
        <v>0</v>
      </c>
      <c r="AL204" s="360">
        <v>0</v>
      </c>
      <c r="AM204" s="360">
        <v>0</v>
      </c>
      <c r="AN204" s="360">
        <v>0</v>
      </c>
      <c r="AO204" s="360">
        <v>0</v>
      </c>
      <c r="AP204" s="350">
        <f t="shared" si="444"/>
        <v>0</v>
      </c>
      <c r="AQ204" s="119"/>
      <c r="AR204" s="360">
        <v>0</v>
      </c>
      <c r="AS204" s="360">
        <v>0</v>
      </c>
      <c r="AT204" s="360">
        <v>0</v>
      </c>
      <c r="AU204" s="360">
        <v>0</v>
      </c>
      <c r="AV204" s="360">
        <v>0</v>
      </c>
      <c r="AW204" s="360">
        <v>0</v>
      </c>
      <c r="AX204" s="349">
        <f t="shared" si="445"/>
        <v>0</v>
      </c>
      <c r="AY204" s="119"/>
      <c r="AZ204" s="360">
        <v>0</v>
      </c>
      <c r="BA204" s="360">
        <v>0</v>
      </c>
      <c r="BB204" s="360">
        <v>0</v>
      </c>
      <c r="BC204" s="360">
        <v>0</v>
      </c>
      <c r="BD204" s="360">
        <v>0</v>
      </c>
      <c r="BE204" s="360">
        <v>0</v>
      </c>
      <c r="BF204" s="202">
        <f t="shared" si="446"/>
        <v>0</v>
      </c>
      <c r="BG204" s="119"/>
      <c r="BH204" s="360">
        <v>0</v>
      </c>
      <c r="BI204" s="360">
        <v>0</v>
      </c>
      <c r="BJ204" s="360">
        <v>0</v>
      </c>
      <c r="BK204" s="360">
        <v>0</v>
      </c>
      <c r="BL204" s="360">
        <v>0</v>
      </c>
      <c r="BM204" s="360">
        <v>0</v>
      </c>
      <c r="BN204" s="349">
        <f t="shared" si="447"/>
        <v>0</v>
      </c>
      <c r="BO204" s="119"/>
      <c r="BP204" s="360">
        <v>0</v>
      </c>
      <c r="BQ204" s="360">
        <v>0</v>
      </c>
      <c r="BR204" s="360">
        <v>0</v>
      </c>
      <c r="BS204" s="360">
        <v>0</v>
      </c>
      <c r="BT204" s="360">
        <v>0</v>
      </c>
      <c r="BU204" s="360">
        <v>0</v>
      </c>
      <c r="BV204" s="202">
        <f t="shared" si="448"/>
        <v>0</v>
      </c>
      <c r="BW204" s="117"/>
      <c r="BX204" s="360">
        <v>0</v>
      </c>
      <c r="BY204" s="360">
        <v>0</v>
      </c>
      <c r="BZ204" s="360">
        <v>0</v>
      </c>
      <c r="CA204" s="360">
        <v>0</v>
      </c>
      <c r="CB204" s="360">
        <v>0</v>
      </c>
      <c r="CC204" s="360">
        <v>0</v>
      </c>
      <c r="CD204" s="202">
        <f t="shared" si="449"/>
        <v>0</v>
      </c>
      <c r="CE204" s="117"/>
      <c r="CF204" s="360">
        <v>0</v>
      </c>
      <c r="CG204" s="360">
        <v>0</v>
      </c>
      <c r="CH204" s="360">
        <v>0</v>
      </c>
      <c r="CI204" s="360">
        <v>0</v>
      </c>
      <c r="CJ204" s="360">
        <v>0</v>
      </c>
      <c r="CK204" s="360">
        <v>0</v>
      </c>
      <c r="CL204" s="117"/>
      <c r="CM204" s="360">
        <v>0</v>
      </c>
      <c r="CN204" s="360">
        <v>0</v>
      </c>
      <c r="CO204" s="360">
        <v>0</v>
      </c>
      <c r="CP204" s="360">
        <v>0</v>
      </c>
      <c r="CQ204" s="360">
        <v>0</v>
      </c>
      <c r="CR204" s="360">
        <v>0</v>
      </c>
      <c r="CS204" s="197"/>
      <c r="CT204" s="272">
        <f t="shared" si="450"/>
        <v>0</v>
      </c>
      <c r="CU204" s="272">
        <f t="shared" si="451"/>
        <v>0</v>
      </c>
      <c r="CV204" s="272">
        <f t="shared" si="452"/>
        <v>0</v>
      </c>
      <c r="CW204" s="272">
        <f t="shared" si="453"/>
        <v>0</v>
      </c>
      <c r="CX204" s="272">
        <f t="shared" si="403"/>
        <v>0</v>
      </c>
      <c r="CY204" s="272">
        <f t="shared" si="404"/>
        <v>0</v>
      </c>
    </row>
    <row r="205" spans="1:103" ht="15" customHeight="1" x14ac:dyDescent="0.25">
      <c r="A205" s="358">
        <v>2190060200</v>
      </c>
      <c r="B205" s="103"/>
      <c r="C205" s="97"/>
      <c r="D205" s="362" t="s">
        <v>211</v>
      </c>
      <c r="E205" s="360">
        <v>0</v>
      </c>
      <c r="F205" s="360">
        <v>0</v>
      </c>
      <c r="G205" s="360">
        <v>0</v>
      </c>
      <c r="H205" s="360">
        <v>0</v>
      </c>
      <c r="I205" s="360">
        <v>0</v>
      </c>
      <c r="J205" s="360">
        <v>0</v>
      </c>
      <c r="K205" s="352"/>
      <c r="L205" s="360">
        <v>0</v>
      </c>
      <c r="M205" s="360">
        <v>0</v>
      </c>
      <c r="N205" s="360">
        <v>0</v>
      </c>
      <c r="O205" s="360">
        <v>0</v>
      </c>
      <c r="P205" s="360">
        <v>0</v>
      </c>
      <c r="Q205" s="360">
        <v>0</v>
      </c>
      <c r="R205" s="202">
        <f t="shared" si="441"/>
        <v>0</v>
      </c>
      <c r="S205" s="119"/>
      <c r="T205" s="360">
        <v>0</v>
      </c>
      <c r="U205" s="360">
        <v>0</v>
      </c>
      <c r="V205" s="360">
        <v>0</v>
      </c>
      <c r="W205" s="360">
        <v>0</v>
      </c>
      <c r="X205" s="360">
        <v>0</v>
      </c>
      <c r="Y205" s="361">
        <v>0</v>
      </c>
      <c r="Z205" s="116">
        <f t="shared" si="442"/>
        <v>0</v>
      </c>
      <c r="AA205" s="119"/>
      <c r="AB205" s="360">
        <v>0</v>
      </c>
      <c r="AC205" s="360">
        <v>0</v>
      </c>
      <c r="AD205" s="360">
        <v>0</v>
      </c>
      <c r="AE205" s="360">
        <v>0</v>
      </c>
      <c r="AF205" s="360">
        <v>0</v>
      </c>
      <c r="AG205" s="360">
        <v>0</v>
      </c>
      <c r="AH205" s="202">
        <f t="shared" si="443"/>
        <v>0</v>
      </c>
      <c r="AI205" s="119"/>
      <c r="AJ205" s="360">
        <v>0</v>
      </c>
      <c r="AK205" s="360">
        <v>0</v>
      </c>
      <c r="AL205" s="360">
        <v>0</v>
      </c>
      <c r="AM205" s="360">
        <v>0</v>
      </c>
      <c r="AN205" s="360">
        <v>0</v>
      </c>
      <c r="AO205" s="360">
        <v>0</v>
      </c>
      <c r="AP205" s="350">
        <f t="shared" si="444"/>
        <v>0</v>
      </c>
      <c r="AQ205" s="119"/>
      <c r="AR205" s="360">
        <v>0</v>
      </c>
      <c r="AS205" s="360">
        <v>0</v>
      </c>
      <c r="AT205" s="360">
        <v>0</v>
      </c>
      <c r="AU205" s="360">
        <v>0</v>
      </c>
      <c r="AV205" s="360">
        <v>0</v>
      </c>
      <c r="AW205" s="360">
        <v>0</v>
      </c>
      <c r="AX205" s="349">
        <f t="shared" si="445"/>
        <v>0</v>
      </c>
      <c r="AY205" s="119"/>
      <c r="AZ205" s="360">
        <v>0</v>
      </c>
      <c r="BA205" s="360">
        <v>0</v>
      </c>
      <c r="BB205" s="360">
        <v>0</v>
      </c>
      <c r="BC205" s="360">
        <v>0</v>
      </c>
      <c r="BD205" s="360">
        <v>0</v>
      </c>
      <c r="BE205" s="360">
        <v>0</v>
      </c>
      <c r="BF205" s="202">
        <f t="shared" si="446"/>
        <v>0</v>
      </c>
      <c r="BG205" s="119"/>
      <c r="BH205" s="360">
        <v>0</v>
      </c>
      <c r="BI205" s="360">
        <v>0</v>
      </c>
      <c r="BJ205" s="360">
        <v>0</v>
      </c>
      <c r="BK205" s="360">
        <v>0</v>
      </c>
      <c r="BL205" s="360">
        <v>0</v>
      </c>
      <c r="BM205" s="360">
        <v>0</v>
      </c>
      <c r="BN205" s="349">
        <f t="shared" si="447"/>
        <v>0</v>
      </c>
      <c r="BO205" s="119"/>
      <c r="BP205" s="360">
        <v>0</v>
      </c>
      <c r="BQ205" s="360">
        <v>0</v>
      </c>
      <c r="BR205" s="360">
        <v>0</v>
      </c>
      <c r="BS205" s="360">
        <v>0</v>
      </c>
      <c r="BT205" s="360">
        <v>0</v>
      </c>
      <c r="BU205" s="360">
        <v>0</v>
      </c>
      <c r="BV205" s="202">
        <f t="shared" si="448"/>
        <v>0</v>
      </c>
      <c r="BW205" s="117"/>
      <c r="BX205" s="360">
        <v>0</v>
      </c>
      <c r="BY205" s="360">
        <v>0</v>
      </c>
      <c r="BZ205" s="360">
        <v>0</v>
      </c>
      <c r="CA205" s="360">
        <v>0</v>
      </c>
      <c r="CB205" s="360">
        <v>0</v>
      </c>
      <c r="CC205" s="360">
        <v>0</v>
      </c>
      <c r="CD205" s="202">
        <f t="shared" si="449"/>
        <v>0</v>
      </c>
      <c r="CE205" s="117"/>
      <c r="CF205" s="360">
        <v>0</v>
      </c>
      <c r="CG205" s="360">
        <v>0</v>
      </c>
      <c r="CH205" s="360">
        <v>0</v>
      </c>
      <c r="CI205" s="360">
        <v>0</v>
      </c>
      <c r="CJ205" s="360">
        <v>0</v>
      </c>
      <c r="CK205" s="360">
        <v>0</v>
      </c>
      <c r="CL205" s="117"/>
      <c r="CM205" s="360">
        <v>0</v>
      </c>
      <c r="CN205" s="360">
        <v>0</v>
      </c>
      <c r="CO205" s="360">
        <v>0</v>
      </c>
      <c r="CP205" s="360">
        <v>0</v>
      </c>
      <c r="CQ205" s="360">
        <v>0</v>
      </c>
      <c r="CR205" s="360">
        <v>0</v>
      </c>
      <c r="CS205" s="197"/>
      <c r="CT205" s="272">
        <f t="shared" si="450"/>
        <v>0</v>
      </c>
      <c r="CU205" s="272">
        <f t="shared" si="451"/>
        <v>0</v>
      </c>
      <c r="CV205" s="272">
        <f t="shared" si="452"/>
        <v>0</v>
      </c>
      <c r="CW205" s="272">
        <f t="shared" si="453"/>
        <v>0</v>
      </c>
      <c r="CX205" s="272">
        <f t="shared" si="403"/>
        <v>0</v>
      </c>
      <c r="CY205" s="272">
        <f t="shared" si="404"/>
        <v>0</v>
      </c>
    </row>
    <row r="206" spans="1:103" ht="15" customHeight="1" x14ac:dyDescent="0.25">
      <c r="A206" s="358">
        <v>2190069000</v>
      </c>
      <c r="B206" s="103"/>
      <c r="C206" s="97"/>
      <c r="D206" s="362" t="s">
        <v>210</v>
      </c>
      <c r="E206" s="360">
        <v>0</v>
      </c>
      <c r="F206" s="360">
        <v>0</v>
      </c>
      <c r="G206" s="360">
        <v>0</v>
      </c>
      <c r="H206" s="360">
        <v>0</v>
      </c>
      <c r="I206" s="360">
        <v>0</v>
      </c>
      <c r="J206" s="360">
        <v>0</v>
      </c>
      <c r="K206" s="352"/>
      <c r="L206" s="360">
        <v>0</v>
      </c>
      <c r="M206" s="360">
        <v>0</v>
      </c>
      <c r="N206" s="360">
        <v>0</v>
      </c>
      <c r="O206" s="360">
        <v>0</v>
      </c>
      <c r="P206" s="360">
        <v>0</v>
      </c>
      <c r="Q206" s="360">
        <v>0</v>
      </c>
      <c r="R206" s="202">
        <f t="shared" si="441"/>
        <v>0</v>
      </c>
      <c r="S206" s="119"/>
      <c r="T206" s="360">
        <v>0</v>
      </c>
      <c r="U206" s="360">
        <v>0</v>
      </c>
      <c r="V206" s="360">
        <v>0</v>
      </c>
      <c r="W206" s="360">
        <v>0</v>
      </c>
      <c r="X206" s="360">
        <v>0</v>
      </c>
      <c r="Y206" s="361">
        <v>0</v>
      </c>
      <c r="Z206" s="116">
        <f t="shared" si="442"/>
        <v>0</v>
      </c>
      <c r="AA206" s="119"/>
      <c r="AB206" s="360">
        <v>0</v>
      </c>
      <c r="AC206" s="360">
        <v>0</v>
      </c>
      <c r="AD206" s="360">
        <v>0</v>
      </c>
      <c r="AE206" s="360">
        <v>0</v>
      </c>
      <c r="AF206" s="360">
        <v>0</v>
      </c>
      <c r="AG206" s="360">
        <v>0</v>
      </c>
      <c r="AH206" s="202">
        <f t="shared" si="443"/>
        <v>0</v>
      </c>
      <c r="AI206" s="119"/>
      <c r="AJ206" s="360">
        <v>0</v>
      </c>
      <c r="AK206" s="360">
        <v>0</v>
      </c>
      <c r="AL206" s="360">
        <v>0</v>
      </c>
      <c r="AM206" s="360">
        <v>0</v>
      </c>
      <c r="AN206" s="360">
        <v>0</v>
      </c>
      <c r="AO206" s="360">
        <v>0</v>
      </c>
      <c r="AP206" s="350">
        <f t="shared" si="444"/>
        <v>0</v>
      </c>
      <c r="AQ206" s="119"/>
      <c r="AR206" s="360">
        <v>0</v>
      </c>
      <c r="AS206" s="360">
        <v>0</v>
      </c>
      <c r="AT206" s="360">
        <v>0</v>
      </c>
      <c r="AU206" s="360">
        <v>0</v>
      </c>
      <c r="AV206" s="360">
        <v>0</v>
      </c>
      <c r="AW206" s="360">
        <v>0</v>
      </c>
      <c r="AX206" s="349">
        <f t="shared" si="445"/>
        <v>0</v>
      </c>
      <c r="AY206" s="119"/>
      <c r="AZ206" s="360">
        <v>0</v>
      </c>
      <c r="BA206" s="360">
        <v>0</v>
      </c>
      <c r="BB206" s="360">
        <v>0</v>
      </c>
      <c r="BC206" s="360">
        <v>0</v>
      </c>
      <c r="BD206" s="360">
        <v>0</v>
      </c>
      <c r="BE206" s="360">
        <v>0</v>
      </c>
      <c r="BF206" s="202">
        <f t="shared" si="446"/>
        <v>0</v>
      </c>
      <c r="BG206" s="119"/>
      <c r="BH206" s="360">
        <v>0</v>
      </c>
      <c r="BI206" s="360">
        <v>0</v>
      </c>
      <c r="BJ206" s="360">
        <v>0</v>
      </c>
      <c r="BK206" s="360">
        <v>0</v>
      </c>
      <c r="BL206" s="360">
        <v>0</v>
      </c>
      <c r="BM206" s="360">
        <v>0</v>
      </c>
      <c r="BN206" s="349">
        <f t="shared" si="447"/>
        <v>0</v>
      </c>
      <c r="BO206" s="119"/>
      <c r="BP206" s="360">
        <v>0</v>
      </c>
      <c r="BQ206" s="360">
        <v>0</v>
      </c>
      <c r="BR206" s="360">
        <v>0</v>
      </c>
      <c r="BS206" s="360">
        <v>0</v>
      </c>
      <c r="BT206" s="360">
        <v>0</v>
      </c>
      <c r="BU206" s="360">
        <v>0</v>
      </c>
      <c r="BV206" s="202">
        <f t="shared" si="448"/>
        <v>0</v>
      </c>
      <c r="BW206" s="117"/>
      <c r="BX206" s="360">
        <v>0</v>
      </c>
      <c r="BY206" s="360">
        <v>0</v>
      </c>
      <c r="BZ206" s="360">
        <v>0</v>
      </c>
      <c r="CA206" s="360">
        <v>0</v>
      </c>
      <c r="CB206" s="360">
        <v>0</v>
      </c>
      <c r="CC206" s="360">
        <v>0</v>
      </c>
      <c r="CD206" s="202">
        <f t="shared" si="449"/>
        <v>0</v>
      </c>
      <c r="CE206" s="117"/>
      <c r="CF206" s="360">
        <v>0</v>
      </c>
      <c r="CG206" s="360">
        <v>0</v>
      </c>
      <c r="CH206" s="360">
        <v>0</v>
      </c>
      <c r="CI206" s="360">
        <v>0</v>
      </c>
      <c r="CJ206" s="360">
        <v>0</v>
      </c>
      <c r="CK206" s="360">
        <v>0</v>
      </c>
      <c r="CL206" s="117"/>
      <c r="CM206" s="360">
        <v>0</v>
      </c>
      <c r="CN206" s="360">
        <v>0</v>
      </c>
      <c r="CO206" s="360">
        <v>0</v>
      </c>
      <c r="CP206" s="360">
        <v>0</v>
      </c>
      <c r="CQ206" s="360">
        <v>0</v>
      </c>
      <c r="CR206" s="360">
        <v>0</v>
      </c>
      <c r="CS206" s="197"/>
      <c r="CT206" s="272">
        <f t="shared" si="450"/>
        <v>0</v>
      </c>
      <c r="CU206" s="272">
        <f t="shared" si="451"/>
        <v>0</v>
      </c>
      <c r="CV206" s="272">
        <f t="shared" si="452"/>
        <v>0</v>
      </c>
      <c r="CW206" s="272">
        <f t="shared" si="453"/>
        <v>0</v>
      </c>
      <c r="CX206" s="272">
        <f t="shared" si="403"/>
        <v>0</v>
      </c>
      <c r="CY206" s="272">
        <f t="shared" si="404"/>
        <v>0</v>
      </c>
    </row>
    <row r="207" spans="1:103" ht="15" customHeight="1" x14ac:dyDescent="0.25">
      <c r="A207" s="355">
        <v>2190070000</v>
      </c>
      <c r="B207" s="103"/>
      <c r="C207" s="359" t="s">
        <v>209</v>
      </c>
      <c r="D207" s="353"/>
      <c r="E207" s="348">
        <f>E208+E209+E210</f>
        <v>0</v>
      </c>
      <c r="F207" s="348">
        <f>F208+F209+F210</f>
        <v>0</v>
      </c>
      <c r="G207" s="348">
        <f>G208+G209+G210</f>
        <v>0</v>
      </c>
      <c r="H207" s="348">
        <f>H208+H209+H210</f>
        <v>0</v>
      </c>
      <c r="I207" s="348">
        <f>I208+I209+I210</f>
        <v>0</v>
      </c>
      <c r="J207" s="200"/>
      <c r="K207" s="352"/>
      <c r="L207" s="348">
        <f>L208+L209+L210</f>
        <v>0</v>
      </c>
      <c r="M207" s="348">
        <f>M208+M209+M210</f>
        <v>0</v>
      </c>
      <c r="N207" s="348">
        <f>N208+N209+N210</f>
        <v>0</v>
      </c>
      <c r="O207" s="348">
        <f>O208+O209+O210</f>
        <v>0</v>
      </c>
      <c r="P207" s="348">
        <f>P208+P209+P210</f>
        <v>0</v>
      </c>
      <c r="Q207" s="200"/>
      <c r="R207" s="202">
        <f t="shared" si="441"/>
        <v>0</v>
      </c>
      <c r="S207" s="119"/>
      <c r="T207" s="348">
        <f>T208+T209+T210</f>
        <v>0</v>
      </c>
      <c r="U207" s="348">
        <f>U208+U209+U210</f>
        <v>0</v>
      </c>
      <c r="V207" s="348">
        <f>V208+V209+V210</f>
        <v>0</v>
      </c>
      <c r="W207" s="348">
        <f>W208+W209+W210</f>
        <v>0</v>
      </c>
      <c r="X207" s="348">
        <f>X208+X209+X210</f>
        <v>0</v>
      </c>
      <c r="Y207" s="351"/>
      <c r="Z207" s="116">
        <f t="shared" si="442"/>
        <v>0</v>
      </c>
      <c r="AA207" s="119"/>
      <c r="AB207" s="348">
        <f>AB208+AB209+AB210</f>
        <v>0</v>
      </c>
      <c r="AC207" s="348">
        <f>AC208+AC209+AC210</f>
        <v>0</v>
      </c>
      <c r="AD207" s="348">
        <f>AD208+AD209+AD210</f>
        <v>0</v>
      </c>
      <c r="AE207" s="348">
        <f>AE208+AE209+AE210</f>
        <v>0</v>
      </c>
      <c r="AF207" s="348">
        <f>AF208+AF209+AF210</f>
        <v>0</v>
      </c>
      <c r="AG207" s="200"/>
      <c r="AH207" s="202">
        <f t="shared" si="443"/>
        <v>0</v>
      </c>
      <c r="AI207" s="119"/>
      <c r="AJ207" s="348">
        <f>AJ208+AJ209+AJ210</f>
        <v>0</v>
      </c>
      <c r="AK207" s="348">
        <f>AK208+AK209+AK210</f>
        <v>0</v>
      </c>
      <c r="AL207" s="348">
        <f>AL208+AL209+AL210</f>
        <v>0</v>
      </c>
      <c r="AM207" s="348">
        <f>AM208+AM209+AM210</f>
        <v>0</v>
      </c>
      <c r="AN207" s="348">
        <f>AN208+AN209+AN210</f>
        <v>0</v>
      </c>
      <c r="AO207" s="200"/>
      <c r="AP207" s="350">
        <f t="shared" si="444"/>
        <v>0</v>
      </c>
      <c r="AQ207" s="119"/>
      <c r="AR207" s="348">
        <f>AR208+AR209+AR210</f>
        <v>0</v>
      </c>
      <c r="AS207" s="348">
        <f>AS208+AS209+AS210</f>
        <v>0</v>
      </c>
      <c r="AT207" s="348">
        <f>AT208+AT209+AT210</f>
        <v>0</v>
      </c>
      <c r="AU207" s="348">
        <f>AU208+AU209+AU210</f>
        <v>0</v>
      </c>
      <c r="AV207" s="348">
        <f>AV208+AV209+AV210</f>
        <v>0</v>
      </c>
      <c r="AW207" s="200"/>
      <c r="AX207" s="349">
        <f t="shared" si="445"/>
        <v>0</v>
      </c>
      <c r="AY207" s="119"/>
      <c r="AZ207" s="348">
        <f>AZ208+AZ209+AZ210</f>
        <v>0</v>
      </c>
      <c r="BA207" s="348">
        <f>BA208+BA209+BA210</f>
        <v>0</v>
      </c>
      <c r="BB207" s="348">
        <f>BB208+BB209+BB210</f>
        <v>0</v>
      </c>
      <c r="BC207" s="348">
        <f>BC208+BC209+BC210</f>
        <v>0</v>
      </c>
      <c r="BD207" s="348">
        <f>BD208+BD209+BD210</f>
        <v>0</v>
      </c>
      <c r="BE207" s="200"/>
      <c r="BF207" s="202">
        <f t="shared" si="446"/>
        <v>0</v>
      </c>
      <c r="BG207" s="119"/>
      <c r="BH207" s="348">
        <f>BH208+BH209+BH210</f>
        <v>0</v>
      </c>
      <c r="BI207" s="348">
        <f>BI208+BI209+BI210</f>
        <v>0</v>
      </c>
      <c r="BJ207" s="348">
        <f>BJ208+BJ209+BJ210</f>
        <v>0</v>
      </c>
      <c r="BK207" s="348">
        <f>BK208+BK209+BK210</f>
        <v>0</v>
      </c>
      <c r="BL207" s="348">
        <f>BL208+BL209+BL210</f>
        <v>0</v>
      </c>
      <c r="BM207" s="200"/>
      <c r="BN207" s="349">
        <f t="shared" si="447"/>
        <v>0</v>
      </c>
      <c r="BO207" s="119"/>
      <c r="BP207" s="348">
        <f>BP208+BP209+BP210</f>
        <v>0</v>
      </c>
      <c r="BQ207" s="348">
        <f>BQ208+BQ209+BQ210</f>
        <v>0</v>
      </c>
      <c r="BR207" s="348">
        <f>BR208+BR209+BR210</f>
        <v>0</v>
      </c>
      <c r="BS207" s="348">
        <f>BS208+BS209+BS210</f>
        <v>0</v>
      </c>
      <c r="BT207" s="348">
        <f>BT208+BT209+BT210</f>
        <v>0</v>
      </c>
      <c r="BU207" s="200"/>
      <c r="BV207" s="202">
        <f t="shared" si="448"/>
        <v>0</v>
      </c>
      <c r="BW207" s="117"/>
      <c r="BX207" s="348">
        <f>BX208+BX209+BX210</f>
        <v>0</v>
      </c>
      <c r="BY207" s="348">
        <f>BY208+BY209+BY210</f>
        <v>0</v>
      </c>
      <c r="BZ207" s="348">
        <f>BZ208+BZ209+BZ210</f>
        <v>0</v>
      </c>
      <c r="CA207" s="348">
        <f>CA208+CA209+CA210</f>
        <v>0</v>
      </c>
      <c r="CB207" s="348">
        <f>CB208+CB209+CB210</f>
        <v>0</v>
      </c>
      <c r="CC207" s="200"/>
      <c r="CD207" s="202">
        <f t="shared" si="449"/>
        <v>0</v>
      </c>
      <c r="CE207" s="117"/>
      <c r="CF207" s="348">
        <f>CF208+CF209+CF210</f>
        <v>0</v>
      </c>
      <c r="CG207" s="348">
        <f>CG208+CG209+CG210</f>
        <v>0</v>
      </c>
      <c r="CH207" s="348">
        <f>CH208+CH209+CH210</f>
        <v>0</v>
      </c>
      <c r="CI207" s="348">
        <f>CI208+CI209+CI210</f>
        <v>0</v>
      </c>
      <c r="CJ207" s="348">
        <f>CJ208+CJ209+CJ210</f>
        <v>0</v>
      </c>
      <c r="CK207" s="200"/>
      <c r="CL207" s="117"/>
      <c r="CM207" s="348">
        <f>CM208+CM209+CM210</f>
        <v>0</v>
      </c>
      <c r="CN207" s="348">
        <f>CN208+CN209+CN210</f>
        <v>0</v>
      </c>
      <c r="CO207" s="348">
        <f>CO208+CO209+CO210</f>
        <v>0</v>
      </c>
      <c r="CP207" s="348">
        <f>CP208+CP209+CP210</f>
        <v>0</v>
      </c>
      <c r="CQ207" s="348">
        <f>CQ208+CQ209+CQ210</f>
        <v>0</v>
      </c>
      <c r="CR207" s="200"/>
      <c r="CS207" s="197"/>
      <c r="CT207" s="272">
        <f t="shared" si="450"/>
        <v>0</v>
      </c>
      <c r="CU207" s="272">
        <f t="shared" si="451"/>
        <v>0</v>
      </c>
      <c r="CV207" s="272">
        <f t="shared" si="452"/>
        <v>0</v>
      </c>
      <c r="CW207" s="272">
        <f t="shared" si="453"/>
        <v>0</v>
      </c>
      <c r="CX207" s="272">
        <f t="shared" si="403"/>
        <v>0</v>
      </c>
      <c r="CY207" s="272">
        <f t="shared" si="404"/>
        <v>0</v>
      </c>
    </row>
    <row r="208" spans="1:103" ht="15" customHeight="1" x14ac:dyDescent="0.25">
      <c r="A208" s="358">
        <v>2190070100</v>
      </c>
      <c r="B208" s="98"/>
      <c r="C208" s="102"/>
      <c r="D208" s="362" t="s">
        <v>208</v>
      </c>
      <c r="E208" s="360">
        <v>0</v>
      </c>
      <c r="F208" s="360">
        <v>0</v>
      </c>
      <c r="G208" s="360">
        <v>0</v>
      </c>
      <c r="H208" s="360">
        <v>0</v>
      </c>
      <c r="I208" s="360">
        <v>0</v>
      </c>
      <c r="J208" s="360">
        <v>0</v>
      </c>
      <c r="K208" s="352"/>
      <c r="L208" s="360">
        <v>0</v>
      </c>
      <c r="M208" s="360">
        <v>0</v>
      </c>
      <c r="N208" s="360">
        <v>0</v>
      </c>
      <c r="O208" s="360">
        <v>0</v>
      </c>
      <c r="P208" s="360">
        <v>0</v>
      </c>
      <c r="Q208" s="360">
        <v>0</v>
      </c>
      <c r="R208" s="202">
        <f t="shared" si="441"/>
        <v>0</v>
      </c>
      <c r="S208" s="119"/>
      <c r="T208" s="360">
        <v>0</v>
      </c>
      <c r="U208" s="360">
        <v>0</v>
      </c>
      <c r="V208" s="360">
        <v>0</v>
      </c>
      <c r="W208" s="360">
        <v>0</v>
      </c>
      <c r="X208" s="360">
        <v>0</v>
      </c>
      <c r="Y208" s="361">
        <v>0</v>
      </c>
      <c r="Z208" s="116">
        <f t="shared" si="442"/>
        <v>0</v>
      </c>
      <c r="AA208" s="119"/>
      <c r="AB208" s="360">
        <v>0</v>
      </c>
      <c r="AC208" s="360">
        <v>0</v>
      </c>
      <c r="AD208" s="360">
        <v>0</v>
      </c>
      <c r="AE208" s="360">
        <v>0</v>
      </c>
      <c r="AF208" s="360">
        <v>0</v>
      </c>
      <c r="AG208" s="360">
        <v>0</v>
      </c>
      <c r="AH208" s="202">
        <f t="shared" si="443"/>
        <v>0</v>
      </c>
      <c r="AI208" s="119"/>
      <c r="AJ208" s="360">
        <v>0</v>
      </c>
      <c r="AK208" s="360">
        <v>0</v>
      </c>
      <c r="AL208" s="360">
        <v>0</v>
      </c>
      <c r="AM208" s="360">
        <v>0</v>
      </c>
      <c r="AN208" s="360">
        <v>0</v>
      </c>
      <c r="AO208" s="360">
        <v>0</v>
      </c>
      <c r="AP208" s="350">
        <f t="shared" si="444"/>
        <v>0</v>
      </c>
      <c r="AQ208" s="119"/>
      <c r="AR208" s="360">
        <v>0</v>
      </c>
      <c r="AS208" s="360">
        <v>0</v>
      </c>
      <c r="AT208" s="360">
        <v>0</v>
      </c>
      <c r="AU208" s="360">
        <v>0</v>
      </c>
      <c r="AV208" s="360">
        <v>0</v>
      </c>
      <c r="AW208" s="360">
        <v>0</v>
      </c>
      <c r="AX208" s="349">
        <f t="shared" si="445"/>
        <v>0</v>
      </c>
      <c r="AY208" s="119"/>
      <c r="AZ208" s="360">
        <v>0</v>
      </c>
      <c r="BA208" s="360">
        <v>0</v>
      </c>
      <c r="BB208" s="360">
        <v>0</v>
      </c>
      <c r="BC208" s="360">
        <v>0</v>
      </c>
      <c r="BD208" s="360">
        <v>0</v>
      </c>
      <c r="BE208" s="360">
        <v>0</v>
      </c>
      <c r="BF208" s="202">
        <f t="shared" si="446"/>
        <v>0</v>
      </c>
      <c r="BG208" s="119"/>
      <c r="BH208" s="360">
        <v>0</v>
      </c>
      <c r="BI208" s="360">
        <v>0</v>
      </c>
      <c r="BJ208" s="360">
        <v>0</v>
      </c>
      <c r="BK208" s="360">
        <v>0</v>
      </c>
      <c r="BL208" s="360">
        <v>0</v>
      </c>
      <c r="BM208" s="360">
        <v>0</v>
      </c>
      <c r="BN208" s="349">
        <f t="shared" si="447"/>
        <v>0</v>
      </c>
      <c r="BO208" s="119"/>
      <c r="BP208" s="360">
        <v>0</v>
      </c>
      <c r="BQ208" s="360">
        <v>0</v>
      </c>
      <c r="BR208" s="360">
        <v>0</v>
      </c>
      <c r="BS208" s="360">
        <v>0</v>
      </c>
      <c r="BT208" s="360">
        <v>0</v>
      </c>
      <c r="BU208" s="360">
        <v>0</v>
      </c>
      <c r="BV208" s="202">
        <f t="shared" si="448"/>
        <v>0</v>
      </c>
      <c r="BW208" s="117"/>
      <c r="BX208" s="360">
        <v>0</v>
      </c>
      <c r="BY208" s="360">
        <v>0</v>
      </c>
      <c r="BZ208" s="360">
        <v>0</v>
      </c>
      <c r="CA208" s="360">
        <v>0</v>
      </c>
      <c r="CB208" s="360">
        <v>0</v>
      </c>
      <c r="CC208" s="360">
        <v>0</v>
      </c>
      <c r="CD208" s="202">
        <f t="shared" si="449"/>
        <v>0</v>
      </c>
      <c r="CE208" s="117"/>
      <c r="CF208" s="360">
        <v>0</v>
      </c>
      <c r="CG208" s="360">
        <v>0</v>
      </c>
      <c r="CH208" s="360">
        <v>0</v>
      </c>
      <c r="CI208" s="360">
        <v>0</v>
      </c>
      <c r="CJ208" s="360">
        <v>0</v>
      </c>
      <c r="CK208" s="360">
        <v>0</v>
      </c>
      <c r="CL208" s="117"/>
      <c r="CM208" s="360">
        <v>0</v>
      </c>
      <c r="CN208" s="360">
        <v>0</v>
      </c>
      <c r="CO208" s="360">
        <v>0</v>
      </c>
      <c r="CP208" s="360">
        <v>0</v>
      </c>
      <c r="CQ208" s="360">
        <v>0</v>
      </c>
      <c r="CR208" s="360">
        <v>0</v>
      </c>
      <c r="CS208" s="197"/>
      <c r="CT208" s="272">
        <f t="shared" si="450"/>
        <v>0</v>
      </c>
      <c r="CU208" s="272">
        <f t="shared" si="451"/>
        <v>0</v>
      </c>
      <c r="CV208" s="272">
        <f t="shared" si="452"/>
        <v>0</v>
      </c>
      <c r="CW208" s="272">
        <f t="shared" si="453"/>
        <v>0</v>
      </c>
      <c r="CX208" s="272">
        <f t="shared" si="403"/>
        <v>0</v>
      </c>
      <c r="CY208" s="272">
        <f t="shared" si="404"/>
        <v>0</v>
      </c>
    </row>
    <row r="209" spans="1:103" ht="15" customHeight="1" x14ac:dyDescent="0.25">
      <c r="A209" s="358">
        <v>2190070200</v>
      </c>
      <c r="B209" s="98"/>
      <c r="C209" s="229"/>
      <c r="D209" s="362" t="s">
        <v>207</v>
      </c>
      <c r="E209" s="360">
        <v>0</v>
      </c>
      <c r="F209" s="360">
        <v>0</v>
      </c>
      <c r="G209" s="360">
        <v>0</v>
      </c>
      <c r="H209" s="360">
        <v>0</v>
      </c>
      <c r="I209" s="360">
        <v>0</v>
      </c>
      <c r="J209" s="360">
        <v>0</v>
      </c>
      <c r="K209" s="352"/>
      <c r="L209" s="360">
        <v>0</v>
      </c>
      <c r="M209" s="360">
        <v>0</v>
      </c>
      <c r="N209" s="360">
        <v>0</v>
      </c>
      <c r="O209" s="360">
        <v>0</v>
      </c>
      <c r="P209" s="360">
        <v>0</v>
      </c>
      <c r="Q209" s="360">
        <v>0</v>
      </c>
      <c r="R209" s="202">
        <f t="shared" si="441"/>
        <v>0</v>
      </c>
      <c r="S209" s="119"/>
      <c r="T209" s="360">
        <v>0</v>
      </c>
      <c r="U209" s="360">
        <v>0</v>
      </c>
      <c r="V209" s="360">
        <v>0</v>
      </c>
      <c r="W209" s="360">
        <v>0</v>
      </c>
      <c r="X209" s="360">
        <v>0</v>
      </c>
      <c r="Y209" s="361">
        <v>0</v>
      </c>
      <c r="Z209" s="116">
        <f t="shared" si="442"/>
        <v>0</v>
      </c>
      <c r="AA209" s="119"/>
      <c r="AB209" s="360">
        <v>0</v>
      </c>
      <c r="AC209" s="360">
        <v>0</v>
      </c>
      <c r="AD209" s="360">
        <v>0</v>
      </c>
      <c r="AE209" s="360">
        <v>0</v>
      </c>
      <c r="AF209" s="360">
        <v>0</v>
      </c>
      <c r="AG209" s="360">
        <v>0</v>
      </c>
      <c r="AH209" s="202">
        <f t="shared" si="443"/>
        <v>0</v>
      </c>
      <c r="AI209" s="119"/>
      <c r="AJ209" s="360">
        <v>0</v>
      </c>
      <c r="AK209" s="360">
        <v>0</v>
      </c>
      <c r="AL209" s="360">
        <v>0</v>
      </c>
      <c r="AM209" s="360">
        <v>0</v>
      </c>
      <c r="AN209" s="360">
        <v>0</v>
      </c>
      <c r="AO209" s="360">
        <v>0</v>
      </c>
      <c r="AP209" s="350">
        <f t="shared" si="444"/>
        <v>0</v>
      </c>
      <c r="AQ209" s="119"/>
      <c r="AR209" s="360">
        <v>0</v>
      </c>
      <c r="AS209" s="360">
        <v>0</v>
      </c>
      <c r="AT209" s="360">
        <v>0</v>
      </c>
      <c r="AU209" s="360">
        <v>0</v>
      </c>
      <c r="AV209" s="360">
        <v>0</v>
      </c>
      <c r="AW209" s="360">
        <v>0</v>
      </c>
      <c r="AX209" s="349">
        <f t="shared" si="445"/>
        <v>0</v>
      </c>
      <c r="AY209" s="119"/>
      <c r="AZ209" s="360">
        <v>0</v>
      </c>
      <c r="BA209" s="360">
        <v>0</v>
      </c>
      <c r="BB209" s="360">
        <v>0</v>
      </c>
      <c r="BC209" s="360">
        <v>0</v>
      </c>
      <c r="BD209" s="360">
        <v>0</v>
      </c>
      <c r="BE209" s="360">
        <v>0</v>
      </c>
      <c r="BF209" s="202">
        <f t="shared" si="446"/>
        <v>0</v>
      </c>
      <c r="BG209" s="119"/>
      <c r="BH209" s="360">
        <v>0</v>
      </c>
      <c r="BI209" s="360">
        <v>0</v>
      </c>
      <c r="BJ209" s="360">
        <v>0</v>
      </c>
      <c r="BK209" s="360">
        <v>0</v>
      </c>
      <c r="BL209" s="360">
        <v>0</v>
      </c>
      <c r="BM209" s="360">
        <v>0</v>
      </c>
      <c r="BN209" s="349">
        <f t="shared" si="447"/>
        <v>0</v>
      </c>
      <c r="BO209" s="119"/>
      <c r="BP209" s="360">
        <v>0</v>
      </c>
      <c r="BQ209" s="360">
        <v>0</v>
      </c>
      <c r="BR209" s="360">
        <v>0</v>
      </c>
      <c r="BS209" s="360">
        <v>0</v>
      </c>
      <c r="BT209" s="360">
        <v>0</v>
      </c>
      <c r="BU209" s="360">
        <v>0</v>
      </c>
      <c r="BV209" s="202">
        <f t="shared" si="448"/>
        <v>0</v>
      </c>
      <c r="BW209" s="117"/>
      <c r="BX209" s="360">
        <v>0</v>
      </c>
      <c r="BY209" s="360">
        <v>0</v>
      </c>
      <c r="BZ209" s="360">
        <v>0</v>
      </c>
      <c r="CA209" s="360">
        <v>0</v>
      </c>
      <c r="CB209" s="360">
        <v>0</v>
      </c>
      <c r="CC209" s="360">
        <v>0</v>
      </c>
      <c r="CD209" s="202">
        <f t="shared" si="449"/>
        <v>0</v>
      </c>
      <c r="CE209" s="117"/>
      <c r="CF209" s="360">
        <v>0</v>
      </c>
      <c r="CG209" s="360">
        <v>0</v>
      </c>
      <c r="CH209" s="360">
        <v>0</v>
      </c>
      <c r="CI209" s="360">
        <v>0</v>
      </c>
      <c r="CJ209" s="360">
        <v>0</v>
      </c>
      <c r="CK209" s="360">
        <v>0</v>
      </c>
      <c r="CL209" s="117"/>
      <c r="CM209" s="360">
        <v>0</v>
      </c>
      <c r="CN209" s="360">
        <v>0</v>
      </c>
      <c r="CO209" s="360">
        <v>0</v>
      </c>
      <c r="CP209" s="360">
        <v>0</v>
      </c>
      <c r="CQ209" s="360">
        <v>0</v>
      </c>
      <c r="CR209" s="360">
        <v>0</v>
      </c>
      <c r="CS209" s="197"/>
      <c r="CT209" s="272">
        <f t="shared" si="450"/>
        <v>0</v>
      </c>
      <c r="CU209" s="272">
        <f t="shared" si="451"/>
        <v>0</v>
      </c>
      <c r="CV209" s="272">
        <f t="shared" si="452"/>
        <v>0</v>
      </c>
      <c r="CW209" s="272">
        <f t="shared" si="453"/>
        <v>0</v>
      </c>
      <c r="CX209" s="272">
        <f t="shared" si="403"/>
        <v>0</v>
      </c>
      <c r="CY209" s="272">
        <f t="shared" si="404"/>
        <v>0</v>
      </c>
    </row>
    <row r="210" spans="1:103" ht="15" customHeight="1" x14ac:dyDescent="0.25">
      <c r="A210" s="358">
        <v>2190079000</v>
      </c>
      <c r="B210" s="103"/>
      <c r="C210" s="75"/>
      <c r="D210" s="362" t="s">
        <v>206</v>
      </c>
      <c r="E210" s="360">
        <v>0</v>
      </c>
      <c r="F210" s="360">
        <v>0</v>
      </c>
      <c r="G210" s="360">
        <v>0</v>
      </c>
      <c r="H210" s="360">
        <v>0</v>
      </c>
      <c r="I210" s="360">
        <v>0</v>
      </c>
      <c r="J210" s="360">
        <v>0</v>
      </c>
      <c r="K210" s="352"/>
      <c r="L210" s="360">
        <v>0</v>
      </c>
      <c r="M210" s="360">
        <v>0</v>
      </c>
      <c r="N210" s="360">
        <v>0</v>
      </c>
      <c r="O210" s="360">
        <v>0</v>
      </c>
      <c r="P210" s="360">
        <v>0</v>
      </c>
      <c r="Q210" s="360">
        <v>0</v>
      </c>
      <c r="R210" s="202">
        <f t="shared" si="441"/>
        <v>0</v>
      </c>
      <c r="S210" s="119"/>
      <c r="T210" s="360">
        <v>0</v>
      </c>
      <c r="U210" s="360">
        <v>0</v>
      </c>
      <c r="V210" s="360">
        <v>0</v>
      </c>
      <c r="W210" s="360">
        <v>0</v>
      </c>
      <c r="X210" s="360">
        <v>0</v>
      </c>
      <c r="Y210" s="361">
        <v>0</v>
      </c>
      <c r="Z210" s="116">
        <f t="shared" si="442"/>
        <v>0</v>
      </c>
      <c r="AA210" s="119"/>
      <c r="AB210" s="360">
        <v>0</v>
      </c>
      <c r="AC210" s="360">
        <v>0</v>
      </c>
      <c r="AD210" s="360">
        <v>0</v>
      </c>
      <c r="AE210" s="360">
        <v>0</v>
      </c>
      <c r="AF210" s="360">
        <v>0</v>
      </c>
      <c r="AG210" s="360">
        <v>0</v>
      </c>
      <c r="AH210" s="202">
        <f t="shared" si="443"/>
        <v>0</v>
      </c>
      <c r="AI210" s="119"/>
      <c r="AJ210" s="360">
        <v>0</v>
      </c>
      <c r="AK210" s="360">
        <v>0</v>
      </c>
      <c r="AL210" s="360">
        <v>0</v>
      </c>
      <c r="AM210" s="360">
        <v>0</v>
      </c>
      <c r="AN210" s="360">
        <v>0</v>
      </c>
      <c r="AO210" s="360">
        <v>0</v>
      </c>
      <c r="AP210" s="350">
        <f t="shared" si="444"/>
        <v>0</v>
      </c>
      <c r="AQ210" s="119"/>
      <c r="AR210" s="360">
        <v>0</v>
      </c>
      <c r="AS210" s="360">
        <v>0</v>
      </c>
      <c r="AT210" s="360">
        <v>0</v>
      </c>
      <c r="AU210" s="360">
        <v>0</v>
      </c>
      <c r="AV210" s="360">
        <v>0</v>
      </c>
      <c r="AW210" s="360">
        <v>0</v>
      </c>
      <c r="AX210" s="349">
        <f t="shared" si="445"/>
        <v>0</v>
      </c>
      <c r="AY210" s="119"/>
      <c r="AZ210" s="360">
        <v>0</v>
      </c>
      <c r="BA210" s="360">
        <v>0</v>
      </c>
      <c r="BB210" s="360">
        <v>0</v>
      </c>
      <c r="BC210" s="360">
        <v>0</v>
      </c>
      <c r="BD210" s="360">
        <v>0</v>
      </c>
      <c r="BE210" s="360">
        <v>0</v>
      </c>
      <c r="BF210" s="202">
        <f t="shared" si="446"/>
        <v>0</v>
      </c>
      <c r="BG210" s="119"/>
      <c r="BH210" s="360">
        <v>0</v>
      </c>
      <c r="BI210" s="360">
        <v>0</v>
      </c>
      <c r="BJ210" s="360">
        <v>0</v>
      </c>
      <c r="BK210" s="360">
        <v>0</v>
      </c>
      <c r="BL210" s="360">
        <v>0</v>
      </c>
      <c r="BM210" s="360">
        <v>0</v>
      </c>
      <c r="BN210" s="349">
        <f t="shared" si="447"/>
        <v>0</v>
      </c>
      <c r="BO210" s="119"/>
      <c r="BP210" s="360">
        <v>0</v>
      </c>
      <c r="BQ210" s="360">
        <v>0</v>
      </c>
      <c r="BR210" s="360">
        <v>0</v>
      </c>
      <c r="BS210" s="360">
        <v>0</v>
      </c>
      <c r="BT210" s="360">
        <v>0</v>
      </c>
      <c r="BU210" s="360">
        <v>0</v>
      </c>
      <c r="BV210" s="202">
        <f t="shared" si="448"/>
        <v>0</v>
      </c>
      <c r="BW210" s="117"/>
      <c r="BX210" s="360">
        <v>0</v>
      </c>
      <c r="BY210" s="360">
        <v>0</v>
      </c>
      <c r="BZ210" s="360">
        <v>0</v>
      </c>
      <c r="CA210" s="360">
        <v>0</v>
      </c>
      <c r="CB210" s="360">
        <v>0</v>
      </c>
      <c r="CC210" s="360">
        <v>0</v>
      </c>
      <c r="CD210" s="202">
        <f t="shared" si="449"/>
        <v>0</v>
      </c>
      <c r="CE210" s="117"/>
      <c r="CF210" s="360">
        <v>0</v>
      </c>
      <c r="CG210" s="360">
        <v>0</v>
      </c>
      <c r="CH210" s="360">
        <v>0</v>
      </c>
      <c r="CI210" s="360">
        <v>0</v>
      </c>
      <c r="CJ210" s="360">
        <v>0</v>
      </c>
      <c r="CK210" s="360">
        <v>0</v>
      </c>
      <c r="CL210" s="117"/>
      <c r="CM210" s="360">
        <v>0</v>
      </c>
      <c r="CN210" s="360">
        <v>0</v>
      </c>
      <c r="CO210" s="360">
        <v>0</v>
      </c>
      <c r="CP210" s="360">
        <v>0</v>
      </c>
      <c r="CQ210" s="360">
        <v>0</v>
      </c>
      <c r="CR210" s="360">
        <v>0</v>
      </c>
      <c r="CS210" s="197"/>
      <c r="CT210" s="272">
        <f t="shared" si="450"/>
        <v>0</v>
      </c>
      <c r="CU210" s="272">
        <f t="shared" si="451"/>
        <v>0</v>
      </c>
      <c r="CV210" s="272">
        <f t="shared" si="452"/>
        <v>0</v>
      </c>
      <c r="CW210" s="272">
        <f t="shared" si="453"/>
        <v>0</v>
      </c>
      <c r="CX210" s="272">
        <f t="shared" si="403"/>
        <v>0</v>
      </c>
      <c r="CY210" s="272">
        <f t="shared" si="404"/>
        <v>0</v>
      </c>
    </row>
    <row r="211" spans="1:103" ht="15" customHeight="1" x14ac:dyDescent="0.25">
      <c r="A211" s="355">
        <v>2190080000</v>
      </c>
      <c r="B211" s="103"/>
      <c r="C211" s="364" t="s">
        <v>205</v>
      </c>
      <c r="D211" s="353"/>
      <c r="E211" s="348">
        <f t="shared" ref="E211:J211" si="490">E212+E213+E214+E215</f>
        <v>0</v>
      </c>
      <c r="F211" s="348">
        <f t="shared" si="490"/>
        <v>0</v>
      </c>
      <c r="G211" s="348">
        <f t="shared" si="490"/>
        <v>0</v>
      </c>
      <c r="H211" s="348">
        <f t="shared" si="490"/>
        <v>0</v>
      </c>
      <c r="I211" s="348">
        <f t="shared" si="490"/>
        <v>0</v>
      </c>
      <c r="J211" s="348">
        <f t="shared" si="490"/>
        <v>0</v>
      </c>
      <c r="K211" s="352"/>
      <c r="L211" s="348">
        <f t="shared" ref="L211:Q211" si="491">L212+L213+L214+L215</f>
        <v>0</v>
      </c>
      <c r="M211" s="348">
        <f t="shared" si="491"/>
        <v>0</v>
      </c>
      <c r="N211" s="348">
        <f t="shared" si="491"/>
        <v>0</v>
      </c>
      <c r="O211" s="348">
        <f t="shared" si="491"/>
        <v>0</v>
      </c>
      <c r="P211" s="348">
        <f t="shared" si="491"/>
        <v>0</v>
      </c>
      <c r="Q211" s="348">
        <f t="shared" si="491"/>
        <v>0</v>
      </c>
      <c r="R211" s="202">
        <f t="shared" si="441"/>
        <v>0</v>
      </c>
      <c r="S211" s="119"/>
      <c r="T211" s="348">
        <f t="shared" ref="T211:Y211" si="492">T212+T213+T214+T215</f>
        <v>0</v>
      </c>
      <c r="U211" s="348">
        <f t="shared" si="492"/>
        <v>0</v>
      </c>
      <c r="V211" s="348">
        <f t="shared" si="492"/>
        <v>0</v>
      </c>
      <c r="W211" s="348">
        <f t="shared" si="492"/>
        <v>0</v>
      </c>
      <c r="X211" s="348">
        <f t="shared" si="492"/>
        <v>0</v>
      </c>
      <c r="Y211" s="356">
        <f t="shared" si="492"/>
        <v>0</v>
      </c>
      <c r="Z211" s="116">
        <f t="shared" si="442"/>
        <v>0</v>
      </c>
      <c r="AA211" s="119"/>
      <c r="AB211" s="348">
        <f t="shared" ref="AB211:AG211" si="493">AB212+AB213+AB214+AB215</f>
        <v>0</v>
      </c>
      <c r="AC211" s="348">
        <f t="shared" si="493"/>
        <v>0</v>
      </c>
      <c r="AD211" s="348">
        <f t="shared" si="493"/>
        <v>0</v>
      </c>
      <c r="AE211" s="348">
        <f t="shared" si="493"/>
        <v>0</v>
      </c>
      <c r="AF211" s="348">
        <f t="shared" si="493"/>
        <v>0</v>
      </c>
      <c r="AG211" s="348">
        <f t="shared" si="493"/>
        <v>0</v>
      </c>
      <c r="AH211" s="202">
        <f t="shared" si="443"/>
        <v>0</v>
      </c>
      <c r="AI211" s="119"/>
      <c r="AJ211" s="348">
        <f t="shared" ref="AJ211:AO211" si="494">AJ212+AJ213+AJ214+AJ215</f>
        <v>0</v>
      </c>
      <c r="AK211" s="348">
        <f t="shared" si="494"/>
        <v>0</v>
      </c>
      <c r="AL211" s="348">
        <f t="shared" si="494"/>
        <v>0</v>
      </c>
      <c r="AM211" s="348">
        <f t="shared" si="494"/>
        <v>0</v>
      </c>
      <c r="AN211" s="348">
        <f t="shared" si="494"/>
        <v>0</v>
      </c>
      <c r="AO211" s="348">
        <f t="shared" si="494"/>
        <v>0</v>
      </c>
      <c r="AP211" s="350">
        <f t="shared" si="444"/>
        <v>0</v>
      </c>
      <c r="AQ211" s="119"/>
      <c r="AR211" s="348">
        <f t="shared" ref="AR211:AW211" si="495">AR212+AR213+AR214+AR215</f>
        <v>0</v>
      </c>
      <c r="AS211" s="348">
        <f t="shared" si="495"/>
        <v>0</v>
      </c>
      <c r="AT211" s="348">
        <f t="shared" si="495"/>
        <v>0</v>
      </c>
      <c r="AU211" s="348">
        <f t="shared" si="495"/>
        <v>0</v>
      </c>
      <c r="AV211" s="348">
        <f t="shared" si="495"/>
        <v>0</v>
      </c>
      <c r="AW211" s="348">
        <f t="shared" si="495"/>
        <v>0</v>
      </c>
      <c r="AX211" s="349">
        <f t="shared" si="445"/>
        <v>0</v>
      </c>
      <c r="AY211" s="119"/>
      <c r="AZ211" s="348">
        <f t="shared" ref="AZ211:BE211" si="496">AZ212+AZ213+AZ214+AZ215</f>
        <v>0</v>
      </c>
      <c r="BA211" s="348">
        <f t="shared" si="496"/>
        <v>0</v>
      </c>
      <c r="BB211" s="348">
        <f t="shared" si="496"/>
        <v>0</v>
      </c>
      <c r="BC211" s="348">
        <f t="shared" si="496"/>
        <v>0</v>
      </c>
      <c r="BD211" s="348">
        <f t="shared" si="496"/>
        <v>0</v>
      </c>
      <c r="BE211" s="348">
        <f t="shared" si="496"/>
        <v>0</v>
      </c>
      <c r="BF211" s="202">
        <f t="shared" si="446"/>
        <v>0</v>
      </c>
      <c r="BG211" s="119"/>
      <c r="BH211" s="348">
        <f t="shared" ref="BH211:BM211" si="497">BH212+BH213+BH214+BH215</f>
        <v>0</v>
      </c>
      <c r="BI211" s="348">
        <f t="shared" si="497"/>
        <v>0</v>
      </c>
      <c r="BJ211" s="348">
        <f t="shared" si="497"/>
        <v>0</v>
      </c>
      <c r="BK211" s="348">
        <f t="shared" si="497"/>
        <v>0</v>
      </c>
      <c r="BL211" s="348">
        <f t="shared" si="497"/>
        <v>0</v>
      </c>
      <c r="BM211" s="348">
        <f t="shared" si="497"/>
        <v>0</v>
      </c>
      <c r="BN211" s="349">
        <f t="shared" si="447"/>
        <v>0</v>
      </c>
      <c r="BO211" s="119"/>
      <c r="BP211" s="348">
        <f t="shared" ref="BP211:BU211" si="498">BP212+BP213+BP214+BP215</f>
        <v>0</v>
      </c>
      <c r="BQ211" s="348">
        <f t="shared" si="498"/>
        <v>0</v>
      </c>
      <c r="BR211" s="348">
        <f t="shared" si="498"/>
        <v>0</v>
      </c>
      <c r="BS211" s="348">
        <f t="shared" si="498"/>
        <v>0</v>
      </c>
      <c r="BT211" s="348">
        <f t="shared" si="498"/>
        <v>0</v>
      </c>
      <c r="BU211" s="348">
        <f t="shared" si="498"/>
        <v>0</v>
      </c>
      <c r="BV211" s="202">
        <f t="shared" si="448"/>
        <v>0</v>
      </c>
      <c r="BW211" s="117"/>
      <c r="BX211" s="348">
        <f t="shared" ref="BX211:CC211" si="499">BX212+BX213+BX214+BX215</f>
        <v>0</v>
      </c>
      <c r="BY211" s="348">
        <f t="shared" si="499"/>
        <v>0</v>
      </c>
      <c r="BZ211" s="348">
        <f t="shared" si="499"/>
        <v>0</v>
      </c>
      <c r="CA211" s="348">
        <f t="shared" si="499"/>
        <v>0</v>
      </c>
      <c r="CB211" s="348">
        <f t="shared" si="499"/>
        <v>0</v>
      </c>
      <c r="CC211" s="348">
        <f t="shared" si="499"/>
        <v>0</v>
      </c>
      <c r="CD211" s="202">
        <f t="shared" si="449"/>
        <v>0</v>
      </c>
      <c r="CE211" s="117"/>
      <c r="CF211" s="348">
        <f t="shared" ref="CF211:CK211" si="500">CF212+CF213+CF214+CF215</f>
        <v>0</v>
      </c>
      <c r="CG211" s="348">
        <f t="shared" si="500"/>
        <v>0</v>
      </c>
      <c r="CH211" s="348">
        <f t="shared" si="500"/>
        <v>0</v>
      </c>
      <c r="CI211" s="348">
        <f t="shared" si="500"/>
        <v>0</v>
      </c>
      <c r="CJ211" s="348">
        <f t="shared" si="500"/>
        <v>0</v>
      </c>
      <c r="CK211" s="348">
        <f t="shared" si="500"/>
        <v>0</v>
      </c>
      <c r="CL211" s="117"/>
      <c r="CM211" s="348">
        <f t="shared" ref="CM211:CR211" si="501">CM212+CM213+CM214+CM215</f>
        <v>0</v>
      </c>
      <c r="CN211" s="348">
        <f t="shared" si="501"/>
        <v>0</v>
      </c>
      <c r="CO211" s="348">
        <f t="shared" si="501"/>
        <v>0</v>
      </c>
      <c r="CP211" s="348">
        <f t="shared" si="501"/>
        <v>0</v>
      </c>
      <c r="CQ211" s="348">
        <f t="shared" si="501"/>
        <v>0</v>
      </c>
      <c r="CR211" s="348">
        <f t="shared" si="501"/>
        <v>0</v>
      </c>
      <c r="CS211" s="197"/>
      <c r="CT211" s="272">
        <f t="shared" si="450"/>
        <v>0</v>
      </c>
      <c r="CU211" s="272">
        <f t="shared" si="451"/>
        <v>0</v>
      </c>
      <c r="CV211" s="272">
        <f t="shared" si="452"/>
        <v>0</v>
      </c>
      <c r="CW211" s="272">
        <f t="shared" si="453"/>
        <v>0</v>
      </c>
      <c r="CX211" s="272">
        <f t="shared" si="403"/>
        <v>0</v>
      </c>
      <c r="CY211" s="272">
        <f t="shared" si="404"/>
        <v>0</v>
      </c>
    </row>
    <row r="212" spans="1:103" ht="15" customHeight="1" x14ac:dyDescent="0.25">
      <c r="A212" s="358">
        <v>2190080100</v>
      </c>
      <c r="B212" s="103"/>
      <c r="C212" s="97"/>
      <c r="D212" s="362" t="s">
        <v>204</v>
      </c>
      <c r="E212" s="360">
        <v>0</v>
      </c>
      <c r="F212" s="360">
        <v>0</v>
      </c>
      <c r="G212" s="360">
        <v>0</v>
      </c>
      <c r="H212" s="360">
        <v>0</v>
      </c>
      <c r="I212" s="360">
        <v>0</v>
      </c>
      <c r="J212" s="360">
        <v>0</v>
      </c>
      <c r="K212" s="352"/>
      <c r="L212" s="360">
        <v>0</v>
      </c>
      <c r="M212" s="360">
        <v>0</v>
      </c>
      <c r="N212" s="360">
        <v>0</v>
      </c>
      <c r="O212" s="360">
        <v>0</v>
      </c>
      <c r="P212" s="360">
        <v>0</v>
      </c>
      <c r="Q212" s="360">
        <v>0</v>
      </c>
      <c r="R212" s="202">
        <f t="shared" si="441"/>
        <v>0</v>
      </c>
      <c r="S212" s="119"/>
      <c r="T212" s="360">
        <v>0</v>
      </c>
      <c r="U212" s="360">
        <v>0</v>
      </c>
      <c r="V212" s="360">
        <v>0</v>
      </c>
      <c r="W212" s="360">
        <v>0</v>
      </c>
      <c r="X212" s="360">
        <v>0</v>
      </c>
      <c r="Y212" s="361">
        <v>0</v>
      </c>
      <c r="Z212" s="116">
        <f t="shared" si="442"/>
        <v>0</v>
      </c>
      <c r="AA212" s="119"/>
      <c r="AB212" s="360">
        <v>0</v>
      </c>
      <c r="AC212" s="360">
        <v>0</v>
      </c>
      <c r="AD212" s="360">
        <v>0</v>
      </c>
      <c r="AE212" s="360">
        <v>0</v>
      </c>
      <c r="AF212" s="360">
        <v>0</v>
      </c>
      <c r="AG212" s="360">
        <v>0</v>
      </c>
      <c r="AH212" s="202">
        <f t="shared" si="443"/>
        <v>0</v>
      </c>
      <c r="AI212" s="119"/>
      <c r="AJ212" s="360">
        <v>0</v>
      </c>
      <c r="AK212" s="360">
        <v>0</v>
      </c>
      <c r="AL212" s="360">
        <v>0</v>
      </c>
      <c r="AM212" s="360">
        <v>0</v>
      </c>
      <c r="AN212" s="360">
        <v>0</v>
      </c>
      <c r="AO212" s="360">
        <v>0</v>
      </c>
      <c r="AP212" s="350">
        <f t="shared" si="444"/>
        <v>0</v>
      </c>
      <c r="AQ212" s="119"/>
      <c r="AR212" s="360">
        <v>0</v>
      </c>
      <c r="AS212" s="360">
        <v>0</v>
      </c>
      <c r="AT212" s="360">
        <v>0</v>
      </c>
      <c r="AU212" s="360">
        <v>0</v>
      </c>
      <c r="AV212" s="360">
        <v>0</v>
      </c>
      <c r="AW212" s="360">
        <v>0</v>
      </c>
      <c r="AX212" s="349">
        <f t="shared" si="445"/>
        <v>0</v>
      </c>
      <c r="AY212" s="119"/>
      <c r="AZ212" s="360">
        <v>0</v>
      </c>
      <c r="BA212" s="360">
        <v>0</v>
      </c>
      <c r="BB212" s="360">
        <v>0</v>
      </c>
      <c r="BC212" s="360">
        <v>0</v>
      </c>
      <c r="BD212" s="360">
        <v>0</v>
      </c>
      <c r="BE212" s="360">
        <v>0</v>
      </c>
      <c r="BF212" s="202">
        <f t="shared" si="446"/>
        <v>0</v>
      </c>
      <c r="BG212" s="119"/>
      <c r="BH212" s="360">
        <v>0</v>
      </c>
      <c r="BI212" s="360">
        <v>0</v>
      </c>
      <c r="BJ212" s="360">
        <v>0</v>
      </c>
      <c r="BK212" s="360">
        <v>0</v>
      </c>
      <c r="BL212" s="360">
        <v>0</v>
      </c>
      <c r="BM212" s="360">
        <v>0</v>
      </c>
      <c r="BN212" s="349">
        <f t="shared" si="447"/>
        <v>0</v>
      </c>
      <c r="BO212" s="119"/>
      <c r="BP212" s="360">
        <v>0</v>
      </c>
      <c r="BQ212" s="360">
        <v>0</v>
      </c>
      <c r="BR212" s="360">
        <v>0</v>
      </c>
      <c r="BS212" s="360">
        <v>0</v>
      </c>
      <c r="BT212" s="360">
        <v>0</v>
      </c>
      <c r="BU212" s="360">
        <v>0</v>
      </c>
      <c r="BV212" s="202">
        <f t="shared" si="448"/>
        <v>0</v>
      </c>
      <c r="BW212" s="117"/>
      <c r="BX212" s="360">
        <v>0</v>
      </c>
      <c r="BY212" s="360">
        <v>0</v>
      </c>
      <c r="BZ212" s="360">
        <v>0</v>
      </c>
      <c r="CA212" s="360">
        <v>0</v>
      </c>
      <c r="CB212" s="360">
        <v>0</v>
      </c>
      <c r="CC212" s="360">
        <v>0</v>
      </c>
      <c r="CD212" s="202">
        <f t="shared" si="449"/>
        <v>0</v>
      </c>
      <c r="CE212" s="117"/>
      <c r="CF212" s="360">
        <v>0</v>
      </c>
      <c r="CG212" s="360">
        <v>0</v>
      </c>
      <c r="CH212" s="360">
        <v>0</v>
      </c>
      <c r="CI212" s="360">
        <v>0</v>
      </c>
      <c r="CJ212" s="360">
        <v>0</v>
      </c>
      <c r="CK212" s="360">
        <v>0</v>
      </c>
      <c r="CL212" s="117"/>
      <c r="CM212" s="360">
        <v>0</v>
      </c>
      <c r="CN212" s="360">
        <v>0</v>
      </c>
      <c r="CO212" s="360">
        <v>0</v>
      </c>
      <c r="CP212" s="360">
        <v>0</v>
      </c>
      <c r="CQ212" s="360">
        <v>0</v>
      </c>
      <c r="CR212" s="360">
        <v>0</v>
      </c>
      <c r="CS212" s="197"/>
      <c r="CT212" s="272">
        <f t="shared" si="450"/>
        <v>0</v>
      </c>
      <c r="CU212" s="272">
        <f t="shared" si="451"/>
        <v>0</v>
      </c>
      <c r="CV212" s="272">
        <f t="shared" si="452"/>
        <v>0</v>
      </c>
      <c r="CW212" s="272">
        <f t="shared" si="453"/>
        <v>0</v>
      </c>
      <c r="CX212" s="272">
        <f t="shared" si="403"/>
        <v>0</v>
      </c>
      <c r="CY212" s="272">
        <f t="shared" si="404"/>
        <v>0</v>
      </c>
    </row>
    <row r="213" spans="1:103" ht="15" customHeight="1" x14ac:dyDescent="0.25">
      <c r="A213" s="358">
        <v>2190080200</v>
      </c>
      <c r="B213" s="103"/>
      <c r="C213" s="97"/>
      <c r="D213" s="362" t="s">
        <v>203</v>
      </c>
      <c r="E213" s="360">
        <v>0</v>
      </c>
      <c r="F213" s="360">
        <v>0</v>
      </c>
      <c r="G213" s="360">
        <v>0</v>
      </c>
      <c r="H213" s="360">
        <v>0</v>
      </c>
      <c r="I213" s="360">
        <v>0</v>
      </c>
      <c r="J213" s="360">
        <v>0</v>
      </c>
      <c r="K213" s="352"/>
      <c r="L213" s="360">
        <v>0</v>
      </c>
      <c r="M213" s="360">
        <v>0</v>
      </c>
      <c r="N213" s="360">
        <v>0</v>
      </c>
      <c r="O213" s="360">
        <v>0</v>
      </c>
      <c r="P213" s="360">
        <v>0</v>
      </c>
      <c r="Q213" s="360">
        <v>0</v>
      </c>
      <c r="R213" s="202">
        <f t="shared" si="441"/>
        <v>0</v>
      </c>
      <c r="S213" s="119"/>
      <c r="T213" s="360">
        <v>0</v>
      </c>
      <c r="U213" s="360">
        <v>0</v>
      </c>
      <c r="V213" s="360">
        <v>0</v>
      </c>
      <c r="W213" s="360">
        <v>0</v>
      </c>
      <c r="X213" s="360">
        <v>0</v>
      </c>
      <c r="Y213" s="361">
        <v>0</v>
      </c>
      <c r="Z213" s="116">
        <f t="shared" si="442"/>
        <v>0</v>
      </c>
      <c r="AA213" s="119"/>
      <c r="AB213" s="360">
        <v>0</v>
      </c>
      <c r="AC213" s="360">
        <v>0</v>
      </c>
      <c r="AD213" s="360">
        <v>0</v>
      </c>
      <c r="AE213" s="360">
        <v>0</v>
      </c>
      <c r="AF213" s="360">
        <v>0</v>
      </c>
      <c r="AG213" s="360">
        <v>0</v>
      </c>
      <c r="AH213" s="202">
        <f t="shared" si="443"/>
        <v>0</v>
      </c>
      <c r="AI213" s="119"/>
      <c r="AJ213" s="360">
        <v>0</v>
      </c>
      <c r="AK213" s="360">
        <v>0</v>
      </c>
      <c r="AL213" s="360">
        <v>0</v>
      </c>
      <c r="AM213" s="360">
        <v>0</v>
      </c>
      <c r="AN213" s="360">
        <v>0</v>
      </c>
      <c r="AO213" s="360">
        <v>0</v>
      </c>
      <c r="AP213" s="350">
        <f t="shared" si="444"/>
        <v>0</v>
      </c>
      <c r="AQ213" s="119"/>
      <c r="AR213" s="360">
        <v>0</v>
      </c>
      <c r="AS213" s="360">
        <v>0</v>
      </c>
      <c r="AT213" s="360">
        <v>0</v>
      </c>
      <c r="AU213" s="360">
        <v>0</v>
      </c>
      <c r="AV213" s="360">
        <v>0</v>
      </c>
      <c r="AW213" s="360">
        <v>0</v>
      </c>
      <c r="AX213" s="349">
        <f t="shared" si="445"/>
        <v>0</v>
      </c>
      <c r="AY213" s="119"/>
      <c r="AZ213" s="360">
        <v>0</v>
      </c>
      <c r="BA213" s="360">
        <v>0</v>
      </c>
      <c r="BB213" s="360">
        <v>0</v>
      </c>
      <c r="BC213" s="360">
        <v>0</v>
      </c>
      <c r="BD213" s="360">
        <v>0</v>
      </c>
      <c r="BE213" s="360">
        <v>0</v>
      </c>
      <c r="BF213" s="202">
        <f t="shared" si="446"/>
        <v>0</v>
      </c>
      <c r="BG213" s="119"/>
      <c r="BH213" s="360">
        <v>0</v>
      </c>
      <c r="BI213" s="360">
        <v>0</v>
      </c>
      <c r="BJ213" s="360">
        <v>0</v>
      </c>
      <c r="BK213" s="360">
        <v>0</v>
      </c>
      <c r="BL213" s="360">
        <v>0</v>
      </c>
      <c r="BM213" s="360">
        <v>0</v>
      </c>
      <c r="BN213" s="349">
        <f t="shared" si="447"/>
        <v>0</v>
      </c>
      <c r="BO213" s="119"/>
      <c r="BP213" s="360">
        <v>0</v>
      </c>
      <c r="BQ213" s="360">
        <v>0</v>
      </c>
      <c r="BR213" s="360">
        <v>0</v>
      </c>
      <c r="BS213" s="360">
        <v>0</v>
      </c>
      <c r="BT213" s="360">
        <v>0</v>
      </c>
      <c r="BU213" s="360">
        <v>0</v>
      </c>
      <c r="BV213" s="202">
        <f t="shared" si="448"/>
        <v>0</v>
      </c>
      <c r="BW213" s="117"/>
      <c r="BX213" s="360">
        <v>0</v>
      </c>
      <c r="BY213" s="360">
        <v>0</v>
      </c>
      <c r="BZ213" s="360">
        <v>0</v>
      </c>
      <c r="CA213" s="360">
        <v>0</v>
      </c>
      <c r="CB213" s="360">
        <v>0</v>
      </c>
      <c r="CC213" s="360">
        <v>0</v>
      </c>
      <c r="CD213" s="202">
        <f t="shared" si="449"/>
        <v>0</v>
      </c>
      <c r="CE213" s="117"/>
      <c r="CF213" s="360">
        <v>0</v>
      </c>
      <c r="CG213" s="360">
        <v>0</v>
      </c>
      <c r="CH213" s="360">
        <v>0</v>
      </c>
      <c r="CI213" s="360">
        <v>0</v>
      </c>
      <c r="CJ213" s="360">
        <v>0</v>
      </c>
      <c r="CK213" s="360">
        <v>0</v>
      </c>
      <c r="CL213" s="117"/>
      <c r="CM213" s="360">
        <v>0</v>
      </c>
      <c r="CN213" s="360">
        <v>0</v>
      </c>
      <c r="CO213" s="360">
        <v>0</v>
      </c>
      <c r="CP213" s="360">
        <v>0</v>
      </c>
      <c r="CQ213" s="360">
        <v>0</v>
      </c>
      <c r="CR213" s="360">
        <v>0</v>
      </c>
      <c r="CS213" s="197"/>
      <c r="CT213" s="272">
        <f t="shared" si="450"/>
        <v>0</v>
      </c>
      <c r="CU213" s="272">
        <f t="shared" si="451"/>
        <v>0</v>
      </c>
      <c r="CV213" s="272">
        <f t="shared" si="452"/>
        <v>0</v>
      </c>
      <c r="CW213" s="272">
        <f t="shared" si="453"/>
        <v>0</v>
      </c>
      <c r="CX213" s="272">
        <f t="shared" si="403"/>
        <v>0</v>
      </c>
      <c r="CY213" s="272">
        <f t="shared" si="404"/>
        <v>0</v>
      </c>
    </row>
    <row r="214" spans="1:103" ht="15" customHeight="1" x14ac:dyDescent="0.25">
      <c r="A214" s="358">
        <v>2190080300</v>
      </c>
      <c r="B214" s="103"/>
      <c r="C214" s="97"/>
      <c r="D214" s="363" t="s">
        <v>202</v>
      </c>
      <c r="E214" s="360">
        <v>0</v>
      </c>
      <c r="F214" s="360">
        <v>0</v>
      </c>
      <c r="G214" s="360">
        <v>0</v>
      </c>
      <c r="H214" s="360">
        <v>0</v>
      </c>
      <c r="I214" s="360">
        <v>0</v>
      </c>
      <c r="J214" s="360">
        <v>0</v>
      </c>
      <c r="K214" s="352"/>
      <c r="L214" s="360">
        <v>0</v>
      </c>
      <c r="M214" s="360">
        <v>0</v>
      </c>
      <c r="N214" s="360">
        <v>0</v>
      </c>
      <c r="O214" s="360">
        <v>0</v>
      </c>
      <c r="P214" s="360">
        <v>0</v>
      </c>
      <c r="Q214" s="360">
        <v>0</v>
      </c>
      <c r="R214" s="202">
        <f t="shared" si="441"/>
        <v>0</v>
      </c>
      <c r="S214" s="119"/>
      <c r="T214" s="360">
        <v>0</v>
      </c>
      <c r="U214" s="360">
        <v>0</v>
      </c>
      <c r="V214" s="360">
        <v>0</v>
      </c>
      <c r="W214" s="360">
        <v>0</v>
      </c>
      <c r="X214" s="360">
        <v>0</v>
      </c>
      <c r="Y214" s="361">
        <v>0</v>
      </c>
      <c r="Z214" s="116">
        <f t="shared" si="442"/>
        <v>0</v>
      </c>
      <c r="AA214" s="119"/>
      <c r="AB214" s="360">
        <v>0</v>
      </c>
      <c r="AC214" s="360">
        <v>0</v>
      </c>
      <c r="AD214" s="360">
        <v>0</v>
      </c>
      <c r="AE214" s="360">
        <v>0</v>
      </c>
      <c r="AF214" s="360">
        <v>0</v>
      </c>
      <c r="AG214" s="360">
        <v>0</v>
      </c>
      <c r="AH214" s="202">
        <f t="shared" si="443"/>
        <v>0</v>
      </c>
      <c r="AI214" s="119"/>
      <c r="AJ214" s="360">
        <v>0</v>
      </c>
      <c r="AK214" s="360">
        <v>0</v>
      </c>
      <c r="AL214" s="360">
        <v>0</v>
      </c>
      <c r="AM214" s="360">
        <v>0</v>
      </c>
      <c r="AN214" s="360">
        <v>0</v>
      </c>
      <c r="AO214" s="360">
        <v>0</v>
      </c>
      <c r="AP214" s="350">
        <f t="shared" si="444"/>
        <v>0</v>
      </c>
      <c r="AQ214" s="119"/>
      <c r="AR214" s="360">
        <v>0</v>
      </c>
      <c r="AS214" s="360">
        <v>0</v>
      </c>
      <c r="AT214" s="360">
        <v>0</v>
      </c>
      <c r="AU214" s="360">
        <v>0</v>
      </c>
      <c r="AV214" s="360">
        <v>0</v>
      </c>
      <c r="AW214" s="360">
        <v>0</v>
      </c>
      <c r="AX214" s="349">
        <f t="shared" si="445"/>
        <v>0</v>
      </c>
      <c r="AY214" s="119"/>
      <c r="AZ214" s="360">
        <v>0</v>
      </c>
      <c r="BA214" s="360">
        <v>0</v>
      </c>
      <c r="BB214" s="360">
        <v>0</v>
      </c>
      <c r="BC214" s="360">
        <v>0</v>
      </c>
      <c r="BD214" s="360">
        <v>0</v>
      </c>
      <c r="BE214" s="360">
        <v>0</v>
      </c>
      <c r="BF214" s="202">
        <f t="shared" si="446"/>
        <v>0</v>
      </c>
      <c r="BG214" s="119"/>
      <c r="BH214" s="360">
        <v>0</v>
      </c>
      <c r="BI214" s="360">
        <v>0</v>
      </c>
      <c r="BJ214" s="360">
        <v>0</v>
      </c>
      <c r="BK214" s="360">
        <v>0</v>
      </c>
      <c r="BL214" s="360">
        <v>0</v>
      </c>
      <c r="BM214" s="360">
        <v>0</v>
      </c>
      <c r="BN214" s="349">
        <f t="shared" si="447"/>
        <v>0</v>
      </c>
      <c r="BO214" s="119"/>
      <c r="BP214" s="360">
        <v>0</v>
      </c>
      <c r="BQ214" s="360">
        <v>0</v>
      </c>
      <c r="BR214" s="360">
        <v>0</v>
      </c>
      <c r="BS214" s="360">
        <v>0</v>
      </c>
      <c r="BT214" s="360">
        <v>0</v>
      </c>
      <c r="BU214" s="360">
        <v>0</v>
      </c>
      <c r="BV214" s="202">
        <f t="shared" si="448"/>
        <v>0</v>
      </c>
      <c r="BW214" s="117"/>
      <c r="BX214" s="360">
        <v>0</v>
      </c>
      <c r="BY214" s="360">
        <v>0</v>
      </c>
      <c r="BZ214" s="360">
        <v>0</v>
      </c>
      <c r="CA214" s="360">
        <v>0</v>
      </c>
      <c r="CB214" s="360">
        <v>0</v>
      </c>
      <c r="CC214" s="360">
        <v>0</v>
      </c>
      <c r="CD214" s="202">
        <f t="shared" si="449"/>
        <v>0</v>
      </c>
      <c r="CE214" s="117"/>
      <c r="CF214" s="360">
        <v>0</v>
      </c>
      <c r="CG214" s="360">
        <v>0</v>
      </c>
      <c r="CH214" s="360">
        <v>0</v>
      </c>
      <c r="CI214" s="360">
        <v>0</v>
      </c>
      <c r="CJ214" s="360">
        <v>0</v>
      </c>
      <c r="CK214" s="360">
        <v>0</v>
      </c>
      <c r="CL214" s="117"/>
      <c r="CM214" s="360">
        <v>0</v>
      </c>
      <c r="CN214" s="360">
        <v>0</v>
      </c>
      <c r="CO214" s="360">
        <v>0</v>
      </c>
      <c r="CP214" s="360">
        <v>0</v>
      </c>
      <c r="CQ214" s="360">
        <v>0</v>
      </c>
      <c r="CR214" s="360">
        <v>0</v>
      </c>
      <c r="CS214" s="197"/>
      <c r="CT214" s="272">
        <f t="shared" si="450"/>
        <v>0</v>
      </c>
      <c r="CU214" s="272">
        <f t="shared" si="451"/>
        <v>0</v>
      </c>
      <c r="CV214" s="272">
        <f t="shared" si="452"/>
        <v>0</v>
      </c>
      <c r="CW214" s="272">
        <f t="shared" si="453"/>
        <v>0</v>
      </c>
      <c r="CX214" s="272">
        <f t="shared" si="403"/>
        <v>0</v>
      </c>
      <c r="CY214" s="272">
        <f t="shared" si="404"/>
        <v>0</v>
      </c>
    </row>
    <row r="215" spans="1:103" ht="15" customHeight="1" x14ac:dyDescent="0.25">
      <c r="A215" s="358">
        <v>2190089000</v>
      </c>
      <c r="B215" s="103"/>
      <c r="C215" s="97"/>
      <c r="D215" s="362" t="s">
        <v>201</v>
      </c>
      <c r="E215" s="360">
        <v>0</v>
      </c>
      <c r="F215" s="360">
        <v>0</v>
      </c>
      <c r="G215" s="360">
        <v>0</v>
      </c>
      <c r="H215" s="360">
        <v>0</v>
      </c>
      <c r="I215" s="360">
        <v>0</v>
      </c>
      <c r="J215" s="360">
        <v>0</v>
      </c>
      <c r="K215" s="352"/>
      <c r="L215" s="360">
        <v>0</v>
      </c>
      <c r="M215" s="360">
        <v>0</v>
      </c>
      <c r="N215" s="360">
        <v>0</v>
      </c>
      <c r="O215" s="360">
        <v>0</v>
      </c>
      <c r="P215" s="360">
        <v>0</v>
      </c>
      <c r="Q215" s="360">
        <v>0</v>
      </c>
      <c r="R215" s="202">
        <f t="shared" si="441"/>
        <v>0</v>
      </c>
      <c r="S215" s="119"/>
      <c r="T215" s="360">
        <v>0</v>
      </c>
      <c r="U215" s="360">
        <v>0</v>
      </c>
      <c r="V215" s="360">
        <v>0</v>
      </c>
      <c r="W215" s="360">
        <v>0</v>
      </c>
      <c r="X215" s="360">
        <v>0</v>
      </c>
      <c r="Y215" s="361">
        <v>0</v>
      </c>
      <c r="Z215" s="116">
        <f t="shared" si="442"/>
        <v>0</v>
      </c>
      <c r="AA215" s="119"/>
      <c r="AB215" s="360">
        <v>0</v>
      </c>
      <c r="AC215" s="360">
        <v>0</v>
      </c>
      <c r="AD215" s="360">
        <v>0</v>
      </c>
      <c r="AE215" s="360">
        <v>0</v>
      </c>
      <c r="AF215" s="360">
        <v>0</v>
      </c>
      <c r="AG215" s="360">
        <v>0</v>
      </c>
      <c r="AH215" s="202">
        <f t="shared" si="443"/>
        <v>0</v>
      </c>
      <c r="AI215" s="119"/>
      <c r="AJ215" s="360">
        <v>0</v>
      </c>
      <c r="AK215" s="360">
        <v>0</v>
      </c>
      <c r="AL215" s="360">
        <v>0</v>
      </c>
      <c r="AM215" s="360">
        <v>0</v>
      </c>
      <c r="AN215" s="360">
        <v>0</v>
      </c>
      <c r="AO215" s="360">
        <v>0</v>
      </c>
      <c r="AP215" s="350">
        <f t="shared" si="444"/>
        <v>0</v>
      </c>
      <c r="AQ215" s="119"/>
      <c r="AR215" s="360">
        <v>0</v>
      </c>
      <c r="AS215" s="360">
        <v>0</v>
      </c>
      <c r="AT215" s="360">
        <v>0</v>
      </c>
      <c r="AU215" s="360">
        <v>0</v>
      </c>
      <c r="AV215" s="360">
        <v>0</v>
      </c>
      <c r="AW215" s="360">
        <v>0</v>
      </c>
      <c r="AX215" s="349">
        <f t="shared" si="445"/>
        <v>0</v>
      </c>
      <c r="AY215" s="119"/>
      <c r="AZ215" s="360">
        <v>0</v>
      </c>
      <c r="BA215" s="360">
        <v>0</v>
      </c>
      <c r="BB215" s="360">
        <v>0</v>
      </c>
      <c r="BC215" s="360">
        <v>0</v>
      </c>
      <c r="BD215" s="360">
        <v>0</v>
      </c>
      <c r="BE215" s="360">
        <v>0</v>
      </c>
      <c r="BF215" s="202">
        <f t="shared" si="446"/>
        <v>0</v>
      </c>
      <c r="BG215" s="119"/>
      <c r="BH215" s="360">
        <v>0</v>
      </c>
      <c r="BI215" s="360">
        <v>0</v>
      </c>
      <c r="BJ215" s="360">
        <v>0</v>
      </c>
      <c r="BK215" s="360">
        <v>0</v>
      </c>
      <c r="BL215" s="360">
        <v>0</v>
      </c>
      <c r="BM215" s="360">
        <v>0</v>
      </c>
      <c r="BN215" s="349">
        <f t="shared" si="447"/>
        <v>0</v>
      </c>
      <c r="BO215" s="119"/>
      <c r="BP215" s="360">
        <v>0</v>
      </c>
      <c r="BQ215" s="360">
        <v>0</v>
      </c>
      <c r="BR215" s="360">
        <v>0</v>
      </c>
      <c r="BS215" s="360">
        <v>0</v>
      </c>
      <c r="BT215" s="360">
        <v>0</v>
      </c>
      <c r="BU215" s="360">
        <v>0</v>
      </c>
      <c r="BV215" s="202">
        <f t="shared" si="448"/>
        <v>0</v>
      </c>
      <c r="BW215" s="117"/>
      <c r="BX215" s="360">
        <v>0</v>
      </c>
      <c r="BY215" s="360">
        <v>0</v>
      </c>
      <c r="BZ215" s="360">
        <v>0</v>
      </c>
      <c r="CA215" s="360">
        <v>0</v>
      </c>
      <c r="CB215" s="360">
        <v>0</v>
      </c>
      <c r="CC215" s="360">
        <v>0</v>
      </c>
      <c r="CD215" s="202">
        <f t="shared" si="449"/>
        <v>0</v>
      </c>
      <c r="CE215" s="117"/>
      <c r="CF215" s="360">
        <v>0</v>
      </c>
      <c r="CG215" s="360">
        <v>0</v>
      </c>
      <c r="CH215" s="360">
        <v>0</v>
      </c>
      <c r="CI215" s="360">
        <v>0</v>
      </c>
      <c r="CJ215" s="360">
        <v>0</v>
      </c>
      <c r="CK215" s="360">
        <v>0</v>
      </c>
      <c r="CL215" s="117"/>
      <c r="CM215" s="360">
        <v>0</v>
      </c>
      <c r="CN215" s="360">
        <v>0</v>
      </c>
      <c r="CO215" s="360">
        <v>0</v>
      </c>
      <c r="CP215" s="360">
        <v>0</v>
      </c>
      <c r="CQ215" s="360">
        <v>0</v>
      </c>
      <c r="CR215" s="360">
        <v>0</v>
      </c>
      <c r="CS215" s="197"/>
      <c r="CT215" s="272">
        <f t="shared" si="450"/>
        <v>0</v>
      </c>
      <c r="CU215" s="272">
        <f t="shared" si="451"/>
        <v>0</v>
      </c>
      <c r="CV215" s="272">
        <f t="shared" si="452"/>
        <v>0</v>
      </c>
      <c r="CW215" s="272">
        <f t="shared" si="453"/>
        <v>0</v>
      </c>
      <c r="CX215" s="272">
        <f t="shared" ref="CX215:CX221" si="502">CT215+CV215</f>
        <v>0</v>
      </c>
      <c r="CY215" s="272">
        <f t="shared" ref="CY215:CY221" si="503">CU215+CW215</f>
        <v>0</v>
      </c>
    </row>
    <row r="216" spans="1:103" ht="15" customHeight="1" x14ac:dyDescent="0.25">
      <c r="A216" s="355">
        <v>2190090000</v>
      </c>
      <c r="B216" s="103"/>
      <c r="C216" s="359" t="s">
        <v>200</v>
      </c>
      <c r="D216" s="353"/>
      <c r="E216" s="348">
        <v>0</v>
      </c>
      <c r="F216" s="348">
        <v>0</v>
      </c>
      <c r="G216" s="200">
        <v>0</v>
      </c>
      <c r="H216" s="200">
        <v>0</v>
      </c>
      <c r="I216" s="200">
        <v>0</v>
      </c>
      <c r="J216" s="200">
        <v>0</v>
      </c>
      <c r="K216" s="352"/>
      <c r="L216" s="348">
        <v>0</v>
      </c>
      <c r="M216" s="348">
        <v>0</v>
      </c>
      <c r="N216" s="200">
        <v>0</v>
      </c>
      <c r="O216" s="200">
        <v>0</v>
      </c>
      <c r="P216" s="200">
        <v>0</v>
      </c>
      <c r="Q216" s="200">
        <v>0</v>
      </c>
      <c r="R216" s="202">
        <f t="shared" si="441"/>
        <v>0</v>
      </c>
      <c r="S216" s="119"/>
      <c r="T216" s="348">
        <v>0</v>
      </c>
      <c r="U216" s="348">
        <v>0</v>
      </c>
      <c r="V216" s="200">
        <v>0</v>
      </c>
      <c r="W216" s="200">
        <v>0</v>
      </c>
      <c r="X216" s="200">
        <v>0</v>
      </c>
      <c r="Y216" s="351">
        <v>0</v>
      </c>
      <c r="Z216" s="116">
        <f t="shared" si="442"/>
        <v>0</v>
      </c>
      <c r="AA216" s="119"/>
      <c r="AB216" s="348">
        <v>0</v>
      </c>
      <c r="AC216" s="348">
        <v>0</v>
      </c>
      <c r="AD216" s="200">
        <v>0</v>
      </c>
      <c r="AE216" s="200">
        <v>0</v>
      </c>
      <c r="AF216" s="200">
        <v>0</v>
      </c>
      <c r="AG216" s="200">
        <v>0</v>
      </c>
      <c r="AH216" s="202">
        <f t="shared" si="443"/>
        <v>0</v>
      </c>
      <c r="AI216" s="119"/>
      <c r="AJ216" s="348">
        <v>0</v>
      </c>
      <c r="AK216" s="348">
        <v>0</v>
      </c>
      <c r="AL216" s="200">
        <v>0</v>
      </c>
      <c r="AM216" s="200">
        <v>0</v>
      </c>
      <c r="AN216" s="200">
        <v>0</v>
      </c>
      <c r="AO216" s="200">
        <v>0</v>
      </c>
      <c r="AP216" s="350">
        <f t="shared" si="444"/>
        <v>0</v>
      </c>
      <c r="AQ216" s="119"/>
      <c r="AR216" s="348">
        <v>0</v>
      </c>
      <c r="AS216" s="348">
        <v>0</v>
      </c>
      <c r="AT216" s="200">
        <v>0</v>
      </c>
      <c r="AU216" s="200">
        <v>0</v>
      </c>
      <c r="AV216" s="200">
        <v>0</v>
      </c>
      <c r="AW216" s="200">
        <v>0</v>
      </c>
      <c r="AX216" s="349">
        <f t="shared" si="445"/>
        <v>0</v>
      </c>
      <c r="AY216" s="119"/>
      <c r="AZ216" s="348">
        <v>0</v>
      </c>
      <c r="BA216" s="348">
        <v>0</v>
      </c>
      <c r="BB216" s="200">
        <v>0</v>
      </c>
      <c r="BC216" s="200">
        <v>0</v>
      </c>
      <c r="BD216" s="200">
        <v>0</v>
      </c>
      <c r="BE216" s="200">
        <v>0</v>
      </c>
      <c r="BF216" s="202">
        <f t="shared" si="446"/>
        <v>0</v>
      </c>
      <c r="BG216" s="119"/>
      <c r="BH216" s="348">
        <v>0</v>
      </c>
      <c r="BI216" s="348">
        <v>0</v>
      </c>
      <c r="BJ216" s="200">
        <v>0</v>
      </c>
      <c r="BK216" s="200">
        <v>0</v>
      </c>
      <c r="BL216" s="200">
        <v>0</v>
      </c>
      <c r="BM216" s="200">
        <v>0</v>
      </c>
      <c r="BN216" s="349">
        <f t="shared" si="447"/>
        <v>0</v>
      </c>
      <c r="BO216" s="119"/>
      <c r="BP216" s="348">
        <v>0</v>
      </c>
      <c r="BQ216" s="348">
        <v>0</v>
      </c>
      <c r="BR216" s="200">
        <v>0</v>
      </c>
      <c r="BS216" s="200">
        <v>0</v>
      </c>
      <c r="BT216" s="200">
        <v>0</v>
      </c>
      <c r="BU216" s="200">
        <v>0</v>
      </c>
      <c r="BV216" s="202">
        <f t="shared" si="448"/>
        <v>0</v>
      </c>
      <c r="BW216" s="117"/>
      <c r="BX216" s="348">
        <v>0</v>
      </c>
      <c r="BY216" s="348">
        <v>0</v>
      </c>
      <c r="BZ216" s="200">
        <v>0</v>
      </c>
      <c r="CA216" s="200">
        <v>0</v>
      </c>
      <c r="CB216" s="200">
        <v>0</v>
      </c>
      <c r="CC216" s="200">
        <v>0</v>
      </c>
      <c r="CD216" s="202">
        <f t="shared" si="449"/>
        <v>0</v>
      </c>
      <c r="CE216" s="117"/>
      <c r="CF216" s="348">
        <v>0</v>
      </c>
      <c r="CG216" s="348">
        <v>0</v>
      </c>
      <c r="CH216" s="200">
        <v>0</v>
      </c>
      <c r="CI216" s="200">
        <v>0</v>
      </c>
      <c r="CJ216" s="200">
        <v>0</v>
      </c>
      <c r="CK216" s="200">
        <v>0</v>
      </c>
      <c r="CL216" s="117"/>
      <c r="CM216" s="348">
        <v>0</v>
      </c>
      <c r="CN216" s="348">
        <v>0</v>
      </c>
      <c r="CO216" s="200">
        <v>0</v>
      </c>
      <c r="CP216" s="200">
        <v>0</v>
      </c>
      <c r="CQ216" s="200">
        <v>0</v>
      </c>
      <c r="CR216" s="200">
        <v>0</v>
      </c>
      <c r="CS216" s="197"/>
      <c r="CT216" s="272">
        <f t="shared" si="450"/>
        <v>0</v>
      </c>
      <c r="CU216" s="272">
        <f t="shared" si="451"/>
        <v>0</v>
      </c>
      <c r="CV216" s="272">
        <f t="shared" si="452"/>
        <v>0</v>
      </c>
      <c r="CW216" s="272">
        <f t="shared" si="453"/>
        <v>0</v>
      </c>
      <c r="CX216" s="272">
        <f t="shared" si="502"/>
        <v>0</v>
      </c>
      <c r="CY216" s="272">
        <f t="shared" si="503"/>
        <v>0</v>
      </c>
    </row>
    <row r="217" spans="1:103" ht="15" customHeight="1" x14ac:dyDescent="0.25">
      <c r="A217" s="355">
        <v>2190100000</v>
      </c>
      <c r="B217" s="103"/>
      <c r="C217" s="359" t="s">
        <v>199</v>
      </c>
      <c r="D217" s="353"/>
      <c r="E217" s="348">
        <f t="shared" ref="E217:J217" si="504">E218+E219</f>
        <v>0</v>
      </c>
      <c r="F217" s="348">
        <f t="shared" si="504"/>
        <v>0</v>
      </c>
      <c r="G217" s="348">
        <f t="shared" si="504"/>
        <v>0</v>
      </c>
      <c r="H217" s="348">
        <f t="shared" si="504"/>
        <v>0</v>
      </c>
      <c r="I217" s="348">
        <f t="shared" si="504"/>
        <v>0</v>
      </c>
      <c r="J217" s="348">
        <f t="shared" si="504"/>
        <v>0</v>
      </c>
      <c r="K217" s="352"/>
      <c r="L217" s="348">
        <f t="shared" ref="L217:Q217" si="505">L218+L219</f>
        <v>0</v>
      </c>
      <c r="M217" s="348">
        <f t="shared" si="505"/>
        <v>0</v>
      </c>
      <c r="N217" s="348">
        <f t="shared" si="505"/>
        <v>0</v>
      </c>
      <c r="O217" s="348">
        <f t="shared" si="505"/>
        <v>0</v>
      </c>
      <c r="P217" s="348">
        <f t="shared" si="505"/>
        <v>0</v>
      </c>
      <c r="Q217" s="348">
        <f t="shared" si="505"/>
        <v>0</v>
      </c>
      <c r="R217" s="202">
        <f t="shared" si="441"/>
        <v>0</v>
      </c>
      <c r="S217" s="119"/>
      <c r="T217" s="348">
        <f t="shared" ref="T217:Y217" si="506">T218+T219</f>
        <v>0</v>
      </c>
      <c r="U217" s="348">
        <f t="shared" si="506"/>
        <v>0</v>
      </c>
      <c r="V217" s="348">
        <f t="shared" si="506"/>
        <v>0</v>
      </c>
      <c r="W217" s="348">
        <f t="shared" si="506"/>
        <v>0</v>
      </c>
      <c r="X217" s="348">
        <f t="shared" si="506"/>
        <v>0</v>
      </c>
      <c r="Y217" s="356">
        <f t="shared" si="506"/>
        <v>0</v>
      </c>
      <c r="Z217" s="116">
        <f t="shared" si="442"/>
        <v>0</v>
      </c>
      <c r="AA217" s="119"/>
      <c r="AB217" s="348">
        <f t="shared" ref="AB217:AG217" si="507">AB218+AB219</f>
        <v>0</v>
      </c>
      <c r="AC217" s="348">
        <f t="shared" si="507"/>
        <v>0</v>
      </c>
      <c r="AD217" s="348">
        <f t="shared" si="507"/>
        <v>0</v>
      </c>
      <c r="AE217" s="348">
        <f t="shared" si="507"/>
        <v>0</v>
      </c>
      <c r="AF217" s="348">
        <f t="shared" si="507"/>
        <v>0</v>
      </c>
      <c r="AG217" s="348">
        <f t="shared" si="507"/>
        <v>0</v>
      </c>
      <c r="AH217" s="202">
        <f t="shared" si="443"/>
        <v>0</v>
      </c>
      <c r="AI217" s="119"/>
      <c r="AJ217" s="348">
        <f t="shared" ref="AJ217:AO217" si="508">AJ218+AJ219</f>
        <v>0</v>
      </c>
      <c r="AK217" s="348">
        <f t="shared" si="508"/>
        <v>0</v>
      </c>
      <c r="AL217" s="348">
        <f t="shared" si="508"/>
        <v>0</v>
      </c>
      <c r="AM217" s="348">
        <f t="shared" si="508"/>
        <v>0</v>
      </c>
      <c r="AN217" s="348">
        <f t="shared" si="508"/>
        <v>0</v>
      </c>
      <c r="AO217" s="348">
        <f t="shared" si="508"/>
        <v>0</v>
      </c>
      <c r="AP217" s="350">
        <f t="shared" si="444"/>
        <v>0</v>
      </c>
      <c r="AQ217" s="119"/>
      <c r="AR217" s="348">
        <f t="shared" ref="AR217:AW217" si="509">AR218+AR219</f>
        <v>0</v>
      </c>
      <c r="AS217" s="348">
        <f t="shared" si="509"/>
        <v>0</v>
      </c>
      <c r="AT217" s="348">
        <f t="shared" si="509"/>
        <v>0</v>
      </c>
      <c r="AU217" s="348">
        <f t="shared" si="509"/>
        <v>0</v>
      </c>
      <c r="AV217" s="348">
        <f t="shared" si="509"/>
        <v>0</v>
      </c>
      <c r="AW217" s="348">
        <f t="shared" si="509"/>
        <v>0</v>
      </c>
      <c r="AX217" s="349">
        <f t="shared" si="445"/>
        <v>0</v>
      </c>
      <c r="AY217" s="119"/>
      <c r="AZ217" s="348">
        <f t="shared" ref="AZ217:BE217" si="510">AZ218+AZ219</f>
        <v>0</v>
      </c>
      <c r="BA217" s="348">
        <f t="shared" si="510"/>
        <v>0</v>
      </c>
      <c r="BB217" s="348">
        <f t="shared" si="510"/>
        <v>0</v>
      </c>
      <c r="BC217" s="348">
        <f t="shared" si="510"/>
        <v>0</v>
      </c>
      <c r="BD217" s="348">
        <f t="shared" si="510"/>
        <v>0</v>
      </c>
      <c r="BE217" s="348">
        <f t="shared" si="510"/>
        <v>0</v>
      </c>
      <c r="BF217" s="202">
        <f t="shared" si="446"/>
        <v>0</v>
      </c>
      <c r="BG217" s="119"/>
      <c r="BH217" s="348">
        <f t="shared" ref="BH217:BM217" si="511">BH218+BH219</f>
        <v>0</v>
      </c>
      <c r="BI217" s="348">
        <f t="shared" si="511"/>
        <v>0</v>
      </c>
      <c r="BJ217" s="348">
        <f t="shared" si="511"/>
        <v>0</v>
      </c>
      <c r="BK217" s="348">
        <f t="shared" si="511"/>
        <v>0</v>
      </c>
      <c r="BL217" s="348">
        <f t="shared" si="511"/>
        <v>0</v>
      </c>
      <c r="BM217" s="348">
        <f t="shared" si="511"/>
        <v>0</v>
      </c>
      <c r="BN217" s="349">
        <f t="shared" si="447"/>
        <v>0</v>
      </c>
      <c r="BO217" s="119"/>
      <c r="BP217" s="348">
        <f t="shared" ref="BP217:BU217" si="512">BP218+BP219</f>
        <v>0</v>
      </c>
      <c r="BQ217" s="348">
        <f t="shared" si="512"/>
        <v>0</v>
      </c>
      <c r="BR217" s="348">
        <f t="shared" si="512"/>
        <v>0</v>
      </c>
      <c r="BS217" s="348">
        <f t="shared" si="512"/>
        <v>0</v>
      </c>
      <c r="BT217" s="348">
        <f t="shared" si="512"/>
        <v>0</v>
      </c>
      <c r="BU217" s="348">
        <f t="shared" si="512"/>
        <v>0</v>
      </c>
      <c r="BV217" s="202">
        <f t="shared" si="448"/>
        <v>0</v>
      </c>
      <c r="BW217" s="117"/>
      <c r="BX217" s="348">
        <f t="shared" ref="BX217:CC217" si="513">BX218+BX219</f>
        <v>0</v>
      </c>
      <c r="BY217" s="348">
        <f t="shared" si="513"/>
        <v>0</v>
      </c>
      <c r="BZ217" s="348">
        <f t="shared" si="513"/>
        <v>0</v>
      </c>
      <c r="CA217" s="348">
        <f t="shared" si="513"/>
        <v>0</v>
      </c>
      <c r="CB217" s="348">
        <f t="shared" si="513"/>
        <v>0</v>
      </c>
      <c r="CC217" s="348">
        <f t="shared" si="513"/>
        <v>0</v>
      </c>
      <c r="CD217" s="202">
        <f t="shared" si="449"/>
        <v>0</v>
      </c>
      <c r="CE217" s="117"/>
      <c r="CF217" s="348">
        <f t="shared" ref="CF217:CK217" si="514">CF218+CF219</f>
        <v>0</v>
      </c>
      <c r="CG217" s="348">
        <f t="shared" si="514"/>
        <v>0</v>
      </c>
      <c r="CH217" s="348">
        <f t="shared" si="514"/>
        <v>0</v>
      </c>
      <c r="CI217" s="348">
        <f t="shared" si="514"/>
        <v>0</v>
      </c>
      <c r="CJ217" s="348">
        <f t="shared" si="514"/>
        <v>0</v>
      </c>
      <c r="CK217" s="348">
        <f t="shared" si="514"/>
        <v>0</v>
      </c>
      <c r="CL217" s="117"/>
      <c r="CM217" s="348">
        <f t="shared" ref="CM217:CR217" si="515">CM218+CM219</f>
        <v>0</v>
      </c>
      <c r="CN217" s="348">
        <f t="shared" si="515"/>
        <v>0</v>
      </c>
      <c r="CO217" s="348">
        <f t="shared" si="515"/>
        <v>0</v>
      </c>
      <c r="CP217" s="348">
        <f t="shared" si="515"/>
        <v>0</v>
      </c>
      <c r="CQ217" s="348">
        <f t="shared" si="515"/>
        <v>0</v>
      </c>
      <c r="CR217" s="348">
        <f t="shared" si="515"/>
        <v>0</v>
      </c>
      <c r="CS217" s="197"/>
      <c r="CT217" s="272">
        <f t="shared" si="450"/>
        <v>0</v>
      </c>
      <c r="CU217" s="272">
        <f t="shared" si="451"/>
        <v>0</v>
      </c>
      <c r="CV217" s="272">
        <f t="shared" si="452"/>
        <v>0</v>
      </c>
      <c r="CW217" s="272">
        <f t="shared" si="453"/>
        <v>0</v>
      </c>
      <c r="CX217" s="272">
        <f t="shared" si="502"/>
        <v>0</v>
      </c>
      <c r="CY217" s="272">
        <f t="shared" si="503"/>
        <v>0</v>
      </c>
    </row>
    <row r="218" spans="1:103" ht="15" customHeight="1" x14ac:dyDescent="0.25">
      <c r="A218" s="358">
        <v>2190100100</v>
      </c>
      <c r="B218" s="76"/>
      <c r="C218" s="75"/>
      <c r="D218" s="357" t="s">
        <v>198</v>
      </c>
      <c r="E218" s="348">
        <v>0</v>
      </c>
      <c r="F218" s="348">
        <v>0</v>
      </c>
      <c r="G218" s="348">
        <v>0</v>
      </c>
      <c r="H218" s="348">
        <v>0</v>
      </c>
      <c r="I218" s="348">
        <v>0</v>
      </c>
      <c r="J218" s="348">
        <v>0</v>
      </c>
      <c r="K218" s="352"/>
      <c r="L218" s="348">
        <v>0</v>
      </c>
      <c r="M218" s="348">
        <v>0</v>
      </c>
      <c r="N218" s="348">
        <v>0</v>
      </c>
      <c r="O218" s="348">
        <v>0</v>
      </c>
      <c r="P218" s="348">
        <v>0</v>
      </c>
      <c r="Q218" s="348">
        <v>0</v>
      </c>
      <c r="R218" s="202">
        <f t="shared" si="441"/>
        <v>0</v>
      </c>
      <c r="S218" s="119"/>
      <c r="T218" s="348">
        <v>0</v>
      </c>
      <c r="U218" s="348">
        <v>0</v>
      </c>
      <c r="V218" s="348">
        <v>0</v>
      </c>
      <c r="W218" s="348">
        <v>0</v>
      </c>
      <c r="X218" s="348">
        <v>0</v>
      </c>
      <c r="Y218" s="356">
        <v>0</v>
      </c>
      <c r="Z218" s="116">
        <f t="shared" si="442"/>
        <v>0</v>
      </c>
      <c r="AA218" s="119"/>
      <c r="AB218" s="348">
        <v>0</v>
      </c>
      <c r="AC218" s="348">
        <v>0</v>
      </c>
      <c r="AD218" s="348">
        <v>0</v>
      </c>
      <c r="AE218" s="348">
        <v>0</v>
      </c>
      <c r="AF218" s="348">
        <v>0</v>
      </c>
      <c r="AG218" s="348">
        <v>0</v>
      </c>
      <c r="AH218" s="202">
        <f t="shared" si="443"/>
        <v>0</v>
      </c>
      <c r="AI218" s="119"/>
      <c r="AJ218" s="348">
        <v>0</v>
      </c>
      <c r="AK218" s="348">
        <v>0</v>
      </c>
      <c r="AL218" s="348">
        <v>0</v>
      </c>
      <c r="AM218" s="348">
        <v>0</v>
      </c>
      <c r="AN218" s="348">
        <v>0</v>
      </c>
      <c r="AO218" s="348">
        <v>0</v>
      </c>
      <c r="AP218" s="350">
        <f t="shared" si="444"/>
        <v>0</v>
      </c>
      <c r="AQ218" s="119"/>
      <c r="AR218" s="348">
        <v>0</v>
      </c>
      <c r="AS218" s="348">
        <v>0</v>
      </c>
      <c r="AT218" s="348">
        <v>0</v>
      </c>
      <c r="AU218" s="348">
        <v>0</v>
      </c>
      <c r="AV218" s="348">
        <v>0</v>
      </c>
      <c r="AW218" s="348">
        <v>0</v>
      </c>
      <c r="AX218" s="349">
        <f t="shared" si="445"/>
        <v>0</v>
      </c>
      <c r="AY218" s="119"/>
      <c r="AZ218" s="348">
        <v>0</v>
      </c>
      <c r="BA218" s="348">
        <v>0</v>
      </c>
      <c r="BB218" s="348">
        <v>0</v>
      </c>
      <c r="BC218" s="348">
        <v>0</v>
      </c>
      <c r="BD218" s="348">
        <v>0</v>
      </c>
      <c r="BE218" s="348">
        <v>0</v>
      </c>
      <c r="BF218" s="202">
        <f t="shared" si="446"/>
        <v>0</v>
      </c>
      <c r="BG218" s="119"/>
      <c r="BH218" s="348">
        <v>0</v>
      </c>
      <c r="BI218" s="348">
        <v>0</v>
      </c>
      <c r="BJ218" s="348">
        <v>0</v>
      </c>
      <c r="BK218" s="348">
        <v>0</v>
      </c>
      <c r="BL218" s="348">
        <v>0</v>
      </c>
      <c r="BM218" s="348">
        <v>0</v>
      </c>
      <c r="BN218" s="349">
        <f t="shared" si="447"/>
        <v>0</v>
      </c>
      <c r="BO218" s="119"/>
      <c r="BP218" s="348">
        <v>0</v>
      </c>
      <c r="BQ218" s="348">
        <v>0</v>
      </c>
      <c r="BR218" s="348">
        <v>0</v>
      </c>
      <c r="BS218" s="348">
        <v>0</v>
      </c>
      <c r="BT218" s="348">
        <v>0</v>
      </c>
      <c r="BU218" s="348">
        <v>0</v>
      </c>
      <c r="BV218" s="202">
        <f t="shared" si="448"/>
        <v>0</v>
      </c>
      <c r="BW218" s="117"/>
      <c r="BX218" s="348">
        <v>0</v>
      </c>
      <c r="BY218" s="348">
        <v>0</v>
      </c>
      <c r="BZ218" s="348">
        <v>0</v>
      </c>
      <c r="CA218" s="348">
        <v>0</v>
      </c>
      <c r="CB218" s="348">
        <v>0</v>
      </c>
      <c r="CC218" s="348">
        <v>0</v>
      </c>
      <c r="CD218" s="202">
        <f t="shared" si="449"/>
        <v>0</v>
      </c>
      <c r="CE218" s="117"/>
      <c r="CF218" s="348">
        <v>0</v>
      </c>
      <c r="CG218" s="348">
        <v>0</v>
      </c>
      <c r="CH218" s="348">
        <v>0</v>
      </c>
      <c r="CI218" s="348">
        <v>0</v>
      </c>
      <c r="CJ218" s="348">
        <v>0</v>
      </c>
      <c r="CK218" s="348">
        <v>0</v>
      </c>
      <c r="CL218" s="117"/>
      <c r="CM218" s="348">
        <v>0</v>
      </c>
      <c r="CN218" s="348">
        <v>0</v>
      </c>
      <c r="CO218" s="348">
        <v>0</v>
      </c>
      <c r="CP218" s="348">
        <v>0</v>
      </c>
      <c r="CQ218" s="348">
        <v>0</v>
      </c>
      <c r="CR218" s="348">
        <v>0</v>
      </c>
      <c r="CS218" s="197"/>
      <c r="CT218" s="272">
        <f t="shared" si="450"/>
        <v>0</v>
      </c>
      <c r="CU218" s="272">
        <f t="shared" si="451"/>
        <v>0</v>
      </c>
      <c r="CV218" s="272">
        <f t="shared" si="452"/>
        <v>0</v>
      </c>
      <c r="CW218" s="272">
        <f t="shared" si="453"/>
        <v>0</v>
      </c>
      <c r="CX218" s="272">
        <f t="shared" si="502"/>
        <v>0</v>
      </c>
      <c r="CY218" s="272">
        <f t="shared" si="503"/>
        <v>0</v>
      </c>
    </row>
    <row r="219" spans="1:103" ht="15" customHeight="1" x14ac:dyDescent="0.25">
      <c r="A219" s="358">
        <v>2190100200</v>
      </c>
      <c r="B219" s="76"/>
      <c r="C219" s="75"/>
      <c r="D219" s="357" t="s">
        <v>197</v>
      </c>
      <c r="E219" s="348">
        <v>0</v>
      </c>
      <c r="F219" s="348">
        <v>0</v>
      </c>
      <c r="G219" s="348">
        <v>0</v>
      </c>
      <c r="H219" s="348">
        <v>0</v>
      </c>
      <c r="I219" s="348">
        <v>0</v>
      </c>
      <c r="J219" s="348">
        <v>0</v>
      </c>
      <c r="K219" s="352"/>
      <c r="L219" s="348">
        <v>0</v>
      </c>
      <c r="M219" s="348">
        <v>0</v>
      </c>
      <c r="N219" s="348">
        <v>0</v>
      </c>
      <c r="O219" s="348">
        <v>0</v>
      </c>
      <c r="P219" s="348">
        <v>0</v>
      </c>
      <c r="Q219" s="348">
        <v>0</v>
      </c>
      <c r="R219" s="202">
        <f t="shared" si="441"/>
        <v>0</v>
      </c>
      <c r="S219" s="119"/>
      <c r="T219" s="348">
        <v>0</v>
      </c>
      <c r="U219" s="348">
        <v>0</v>
      </c>
      <c r="V219" s="348">
        <v>0</v>
      </c>
      <c r="W219" s="348">
        <v>0</v>
      </c>
      <c r="X219" s="348">
        <v>0</v>
      </c>
      <c r="Y219" s="356">
        <v>0</v>
      </c>
      <c r="Z219" s="116">
        <f t="shared" si="442"/>
        <v>0</v>
      </c>
      <c r="AA219" s="119"/>
      <c r="AB219" s="348">
        <v>0</v>
      </c>
      <c r="AC219" s="348">
        <v>0</v>
      </c>
      <c r="AD219" s="348">
        <v>0</v>
      </c>
      <c r="AE219" s="348">
        <v>0</v>
      </c>
      <c r="AF219" s="348">
        <v>0</v>
      </c>
      <c r="AG219" s="348">
        <v>0</v>
      </c>
      <c r="AH219" s="202">
        <f t="shared" si="443"/>
        <v>0</v>
      </c>
      <c r="AI219" s="119"/>
      <c r="AJ219" s="348">
        <v>0</v>
      </c>
      <c r="AK219" s="348">
        <v>0</v>
      </c>
      <c r="AL219" s="348">
        <v>0</v>
      </c>
      <c r="AM219" s="348">
        <v>0</v>
      </c>
      <c r="AN219" s="348">
        <v>0</v>
      </c>
      <c r="AO219" s="348">
        <v>0</v>
      </c>
      <c r="AP219" s="350">
        <f t="shared" si="444"/>
        <v>0</v>
      </c>
      <c r="AQ219" s="119"/>
      <c r="AR219" s="348">
        <v>0</v>
      </c>
      <c r="AS219" s="348">
        <v>0</v>
      </c>
      <c r="AT219" s="348">
        <v>0</v>
      </c>
      <c r="AU219" s="348">
        <v>0</v>
      </c>
      <c r="AV219" s="348">
        <v>0</v>
      </c>
      <c r="AW219" s="348">
        <v>0</v>
      </c>
      <c r="AX219" s="349">
        <f t="shared" si="445"/>
        <v>0</v>
      </c>
      <c r="AY219" s="119"/>
      <c r="AZ219" s="348">
        <v>0</v>
      </c>
      <c r="BA219" s="348">
        <v>0</v>
      </c>
      <c r="BB219" s="348">
        <v>0</v>
      </c>
      <c r="BC219" s="348">
        <v>0</v>
      </c>
      <c r="BD219" s="348">
        <v>0</v>
      </c>
      <c r="BE219" s="348">
        <v>0</v>
      </c>
      <c r="BF219" s="202">
        <f t="shared" si="446"/>
        <v>0</v>
      </c>
      <c r="BG219" s="119"/>
      <c r="BH219" s="348">
        <v>0</v>
      </c>
      <c r="BI219" s="348">
        <v>0</v>
      </c>
      <c r="BJ219" s="348">
        <v>0</v>
      </c>
      <c r="BK219" s="348">
        <v>0</v>
      </c>
      <c r="BL219" s="348">
        <v>0</v>
      </c>
      <c r="BM219" s="348">
        <v>0</v>
      </c>
      <c r="BN219" s="349">
        <f t="shared" si="447"/>
        <v>0</v>
      </c>
      <c r="BO219" s="119"/>
      <c r="BP219" s="348">
        <v>0</v>
      </c>
      <c r="BQ219" s="348">
        <v>0</v>
      </c>
      <c r="BR219" s="348">
        <v>0</v>
      </c>
      <c r="BS219" s="348">
        <v>0</v>
      </c>
      <c r="BT219" s="348">
        <v>0</v>
      </c>
      <c r="BU219" s="348">
        <v>0</v>
      </c>
      <c r="BV219" s="202">
        <f t="shared" si="448"/>
        <v>0</v>
      </c>
      <c r="BW219" s="117"/>
      <c r="BX219" s="348">
        <v>0</v>
      </c>
      <c r="BY219" s="348">
        <v>0</v>
      </c>
      <c r="BZ219" s="348">
        <v>0</v>
      </c>
      <c r="CA219" s="348">
        <v>0</v>
      </c>
      <c r="CB219" s="348">
        <v>0</v>
      </c>
      <c r="CC219" s="348">
        <v>0</v>
      </c>
      <c r="CD219" s="202">
        <f t="shared" si="449"/>
        <v>0</v>
      </c>
      <c r="CE219" s="117"/>
      <c r="CF219" s="348">
        <v>0</v>
      </c>
      <c r="CG219" s="348">
        <v>0</v>
      </c>
      <c r="CH219" s="348">
        <v>0</v>
      </c>
      <c r="CI219" s="348">
        <v>0</v>
      </c>
      <c r="CJ219" s="348">
        <v>0</v>
      </c>
      <c r="CK219" s="348">
        <v>0</v>
      </c>
      <c r="CL219" s="117"/>
      <c r="CM219" s="348">
        <v>0</v>
      </c>
      <c r="CN219" s="348">
        <v>0</v>
      </c>
      <c r="CO219" s="348">
        <v>0</v>
      </c>
      <c r="CP219" s="348">
        <v>0</v>
      </c>
      <c r="CQ219" s="348">
        <v>0</v>
      </c>
      <c r="CR219" s="348">
        <v>0</v>
      </c>
      <c r="CS219" s="197"/>
      <c r="CT219" s="272">
        <f t="shared" si="450"/>
        <v>0</v>
      </c>
      <c r="CU219" s="272">
        <f t="shared" si="451"/>
        <v>0</v>
      </c>
      <c r="CV219" s="272">
        <f t="shared" si="452"/>
        <v>0</v>
      </c>
      <c r="CW219" s="272">
        <f t="shared" si="453"/>
        <v>0</v>
      </c>
      <c r="CX219" s="272">
        <f t="shared" si="502"/>
        <v>0</v>
      </c>
      <c r="CY219" s="272">
        <f t="shared" si="503"/>
        <v>0</v>
      </c>
    </row>
    <row r="220" spans="1:103" ht="15" customHeight="1" x14ac:dyDescent="0.25">
      <c r="A220" s="355">
        <v>2190200000</v>
      </c>
      <c r="B220" s="89"/>
      <c r="C220" s="354" t="s">
        <v>196</v>
      </c>
      <c r="D220" s="353"/>
      <c r="E220" s="348">
        <v>0</v>
      </c>
      <c r="F220" s="348">
        <v>0</v>
      </c>
      <c r="G220" s="200">
        <v>0</v>
      </c>
      <c r="H220" s="200">
        <v>0</v>
      </c>
      <c r="I220" s="200">
        <v>0</v>
      </c>
      <c r="J220" s="200">
        <v>0</v>
      </c>
      <c r="K220" s="352"/>
      <c r="L220" s="348">
        <v>0</v>
      </c>
      <c r="M220" s="348">
        <v>0</v>
      </c>
      <c r="N220" s="200">
        <v>0</v>
      </c>
      <c r="O220" s="200">
        <v>0</v>
      </c>
      <c r="P220" s="200">
        <v>0</v>
      </c>
      <c r="Q220" s="200">
        <v>0</v>
      </c>
      <c r="R220" s="202">
        <f t="shared" si="441"/>
        <v>0</v>
      </c>
      <c r="S220" s="119"/>
      <c r="T220" s="348">
        <v>0</v>
      </c>
      <c r="U220" s="348">
        <v>0</v>
      </c>
      <c r="V220" s="200">
        <v>0</v>
      </c>
      <c r="W220" s="200">
        <v>0</v>
      </c>
      <c r="X220" s="200">
        <v>0</v>
      </c>
      <c r="Y220" s="351">
        <v>0</v>
      </c>
      <c r="Z220" s="116">
        <f t="shared" si="442"/>
        <v>0</v>
      </c>
      <c r="AA220" s="119"/>
      <c r="AB220" s="348">
        <v>0</v>
      </c>
      <c r="AC220" s="348">
        <v>0</v>
      </c>
      <c r="AD220" s="200">
        <v>0</v>
      </c>
      <c r="AE220" s="200">
        <v>0</v>
      </c>
      <c r="AF220" s="200">
        <v>0</v>
      </c>
      <c r="AG220" s="200">
        <v>0</v>
      </c>
      <c r="AH220" s="202">
        <f t="shared" si="443"/>
        <v>0</v>
      </c>
      <c r="AI220" s="119"/>
      <c r="AJ220" s="348">
        <v>0</v>
      </c>
      <c r="AK220" s="348">
        <v>0</v>
      </c>
      <c r="AL220" s="200">
        <v>0</v>
      </c>
      <c r="AM220" s="200">
        <v>0</v>
      </c>
      <c r="AN220" s="200">
        <v>0</v>
      </c>
      <c r="AO220" s="200">
        <v>0</v>
      </c>
      <c r="AP220" s="350">
        <f t="shared" si="444"/>
        <v>0</v>
      </c>
      <c r="AQ220" s="119"/>
      <c r="AR220" s="348">
        <v>0</v>
      </c>
      <c r="AS220" s="348">
        <v>0</v>
      </c>
      <c r="AT220" s="200">
        <v>0</v>
      </c>
      <c r="AU220" s="200">
        <v>0</v>
      </c>
      <c r="AV220" s="200">
        <v>0</v>
      </c>
      <c r="AW220" s="200">
        <v>0</v>
      </c>
      <c r="AX220" s="349">
        <f t="shared" si="445"/>
        <v>0</v>
      </c>
      <c r="AY220" s="119"/>
      <c r="AZ220" s="348">
        <v>0</v>
      </c>
      <c r="BA220" s="348">
        <v>0</v>
      </c>
      <c r="BB220" s="200">
        <v>0</v>
      </c>
      <c r="BC220" s="200">
        <v>0</v>
      </c>
      <c r="BD220" s="200">
        <v>0</v>
      </c>
      <c r="BE220" s="200">
        <v>0</v>
      </c>
      <c r="BF220" s="202">
        <f t="shared" si="446"/>
        <v>0</v>
      </c>
      <c r="BG220" s="119"/>
      <c r="BH220" s="348">
        <v>0</v>
      </c>
      <c r="BI220" s="348">
        <v>0</v>
      </c>
      <c r="BJ220" s="200">
        <v>0</v>
      </c>
      <c r="BK220" s="200">
        <v>0</v>
      </c>
      <c r="BL220" s="200">
        <v>0</v>
      </c>
      <c r="BM220" s="200">
        <v>0</v>
      </c>
      <c r="BN220" s="349">
        <f t="shared" si="447"/>
        <v>0</v>
      </c>
      <c r="BO220" s="119"/>
      <c r="BP220" s="348">
        <v>0</v>
      </c>
      <c r="BQ220" s="348">
        <v>0</v>
      </c>
      <c r="BR220" s="200">
        <v>0</v>
      </c>
      <c r="BS220" s="200">
        <v>0</v>
      </c>
      <c r="BT220" s="200">
        <v>0</v>
      </c>
      <c r="BU220" s="200">
        <v>0</v>
      </c>
      <c r="BV220" s="202">
        <f t="shared" si="448"/>
        <v>0</v>
      </c>
      <c r="BW220" s="117"/>
      <c r="BX220" s="348">
        <v>0</v>
      </c>
      <c r="BY220" s="348">
        <v>0</v>
      </c>
      <c r="BZ220" s="200">
        <v>0</v>
      </c>
      <c r="CA220" s="200">
        <v>0</v>
      </c>
      <c r="CB220" s="200">
        <v>0</v>
      </c>
      <c r="CC220" s="200">
        <v>0</v>
      </c>
      <c r="CD220" s="202">
        <f t="shared" si="449"/>
        <v>0</v>
      </c>
      <c r="CE220" s="117"/>
      <c r="CF220" s="348">
        <v>0</v>
      </c>
      <c r="CG220" s="348">
        <v>0</v>
      </c>
      <c r="CH220" s="200">
        <v>0</v>
      </c>
      <c r="CI220" s="200">
        <v>0</v>
      </c>
      <c r="CJ220" s="200">
        <v>0</v>
      </c>
      <c r="CK220" s="200">
        <v>0</v>
      </c>
      <c r="CL220" s="117"/>
      <c r="CM220" s="348">
        <v>0</v>
      </c>
      <c r="CN220" s="348">
        <v>0</v>
      </c>
      <c r="CO220" s="200">
        <v>0</v>
      </c>
      <c r="CP220" s="200">
        <v>0</v>
      </c>
      <c r="CQ220" s="200">
        <v>0</v>
      </c>
      <c r="CR220" s="200">
        <v>0</v>
      </c>
      <c r="CS220" s="197"/>
      <c r="CT220" s="272">
        <f t="shared" si="450"/>
        <v>0</v>
      </c>
      <c r="CU220" s="272">
        <f t="shared" si="451"/>
        <v>0</v>
      </c>
      <c r="CV220" s="272">
        <f t="shared" si="452"/>
        <v>0</v>
      </c>
      <c r="CW220" s="272">
        <f t="shared" si="453"/>
        <v>0</v>
      </c>
      <c r="CX220" s="272">
        <f t="shared" si="502"/>
        <v>0</v>
      </c>
      <c r="CY220" s="272">
        <f t="shared" si="503"/>
        <v>0</v>
      </c>
    </row>
    <row r="221" spans="1:103" ht="15" customHeight="1" x14ac:dyDescent="0.25">
      <c r="A221" s="347">
        <v>2199000000</v>
      </c>
      <c r="B221" s="86"/>
      <c r="C221" s="346" t="s">
        <v>195</v>
      </c>
      <c r="D221" s="345"/>
      <c r="E221" s="126">
        <v>0</v>
      </c>
      <c r="F221" s="126">
        <v>0</v>
      </c>
      <c r="G221" s="167">
        <v>0</v>
      </c>
      <c r="H221" s="167">
        <v>0</v>
      </c>
      <c r="I221" s="167">
        <v>0</v>
      </c>
      <c r="J221" s="167">
        <v>0</v>
      </c>
      <c r="K221" s="344"/>
      <c r="L221" s="126">
        <v>0</v>
      </c>
      <c r="M221" s="126">
        <v>0</v>
      </c>
      <c r="N221" s="167">
        <v>0</v>
      </c>
      <c r="O221" s="167">
        <v>0</v>
      </c>
      <c r="P221" s="167">
        <v>0</v>
      </c>
      <c r="Q221" s="167">
        <v>0</v>
      </c>
      <c r="R221" s="83">
        <f t="shared" si="441"/>
        <v>0</v>
      </c>
      <c r="S221" s="119"/>
      <c r="T221" s="126">
        <v>0</v>
      </c>
      <c r="U221" s="126">
        <v>0</v>
      </c>
      <c r="V221" s="167">
        <v>0</v>
      </c>
      <c r="W221" s="167">
        <v>0</v>
      </c>
      <c r="X221" s="167">
        <v>0</v>
      </c>
      <c r="Y221" s="343">
        <v>0</v>
      </c>
      <c r="Z221" s="83">
        <f t="shared" si="442"/>
        <v>0</v>
      </c>
      <c r="AA221" s="119"/>
      <c r="AB221" s="126">
        <v>0</v>
      </c>
      <c r="AC221" s="126">
        <v>0</v>
      </c>
      <c r="AD221" s="167">
        <v>0</v>
      </c>
      <c r="AE221" s="167">
        <v>0</v>
      </c>
      <c r="AF221" s="167">
        <v>0</v>
      </c>
      <c r="AG221" s="167">
        <v>0</v>
      </c>
      <c r="AH221" s="83">
        <f t="shared" si="443"/>
        <v>0</v>
      </c>
      <c r="AI221" s="119"/>
      <c r="AJ221" s="126">
        <v>0</v>
      </c>
      <c r="AK221" s="126">
        <v>0</v>
      </c>
      <c r="AL221" s="167">
        <v>0</v>
      </c>
      <c r="AM221" s="167">
        <v>0</v>
      </c>
      <c r="AN221" s="167">
        <v>0</v>
      </c>
      <c r="AO221" s="167">
        <v>0</v>
      </c>
      <c r="AP221" s="342">
        <f t="shared" si="444"/>
        <v>0</v>
      </c>
      <c r="AQ221" s="119"/>
      <c r="AR221" s="126">
        <v>0</v>
      </c>
      <c r="AS221" s="126">
        <v>0</v>
      </c>
      <c r="AT221" s="167">
        <v>0</v>
      </c>
      <c r="AU221" s="167">
        <v>0</v>
      </c>
      <c r="AV221" s="167">
        <v>0</v>
      </c>
      <c r="AW221" s="167">
        <v>0</v>
      </c>
      <c r="AX221" s="342">
        <f t="shared" si="445"/>
        <v>0</v>
      </c>
      <c r="AY221" s="119"/>
      <c r="AZ221" s="126">
        <v>0</v>
      </c>
      <c r="BA221" s="126">
        <v>0</v>
      </c>
      <c r="BB221" s="167">
        <v>0</v>
      </c>
      <c r="BC221" s="167">
        <v>0</v>
      </c>
      <c r="BD221" s="167">
        <v>0</v>
      </c>
      <c r="BE221" s="167">
        <v>0</v>
      </c>
      <c r="BF221" s="83">
        <f t="shared" si="446"/>
        <v>0</v>
      </c>
      <c r="BG221" s="119"/>
      <c r="BH221" s="126">
        <v>0</v>
      </c>
      <c r="BI221" s="126">
        <v>0</v>
      </c>
      <c r="BJ221" s="167">
        <v>0</v>
      </c>
      <c r="BK221" s="167">
        <v>0</v>
      </c>
      <c r="BL221" s="167">
        <v>0</v>
      </c>
      <c r="BM221" s="167">
        <v>0</v>
      </c>
      <c r="BN221" s="342">
        <f t="shared" si="447"/>
        <v>0</v>
      </c>
      <c r="BO221" s="119"/>
      <c r="BP221" s="126">
        <v>0</v>
      </c>
      <c r="BQ221" s="126">
        <v>0</v>
      </c>
      <c r="BR221" s="167">
        <v>0</v>
      </c>
      <c r="BS221" s="167">
        <v>0</v>
      </c>
      <c r="BT221" s="167">
        <v>0</v>
      </c>
      <c r="BU221" s="167">
        <v>0</v>
      </c>
      <c r="BV221" s="83">
        <f t="shared" si="448"/>
        <v>0</v>
      </c>
      <c r="BW221" s="117"/>
      <c r="BX221" s="126">
        <v>0</v>
      </c>
      <c r="BY221" s="126">
        <v>0</v>
      </c>
      <c r="BZ221" s="167">
        <v>0</v>
      </c>
      <c r="CA221" s="167">
        <v>0</v>
      </c>
      <c r="CB221" s="167">
        <v>0</v>
      </c>
      <c r="CC221" s="167">
        <v>0</v>
      </c>
      <c r="CD221" s="83">
        <f t="shared" si="449"/>
        <v>0</v>
      </c>
      <c r="CE221" s="117"/>
      <c r="CF221" s="126">
        <v>0</v>
      </c>
      <c r="CG221" s="126">
        <v>0</v>
      </c>
      <c r="CH221" s="167">
        <v>0</v>
      </c>
      <c r="CI221" s="167">
        <v>0</v>
      </c>
      <c r="CJ221" s="167">
        <v>0</v>
      </c>
      <c r="CK221" s="167">
        <v>0</v>
      </c>
      <c r="CL221" s="117"/>
      <c r="CM221" s="126">
        <v>0</v>
      </c>
      <c r="CN221" s="126">
        <v>0</v>
      </c>
      <c r="CO221" s="167">
        <v>0</v>
      </c>
      <c r="CP221" s="167">
        <v>0</v>
      </c>
      <c r="CQ221" s="167">
        <v>0</v>
      </c>
      <c r="CR221" s="167">
        <v>0</v>
      </c>
      <c r="CS221" s="197"/>
      <c r="CT221" s="60">
        <f t="shared" si="450"/>
        <v>0</v>
      </c>
      <c r="CU221" s="60">
        <f t="shared" si="451"/>
        <v>0</v>
      </c>
      <c r="CV221" s="60">
        <f t="shared" si="452"/>
        <v>0</v>
      </c>
      <c r="CW221" s="60">
        <f t="shared" si="453"/>
        <v>0</v>
      </c>
      <c r="CX221" s="60">
        <f t="shared" si="502"/>
        <v>0</v>
      </c>
      <c r="CY221" s="60">
        <f t="shared" si="503"/>
        <v>0</v>
      </c>
    </row>
    <row r="222" spans="1:103" s="25" customFormat="1" ht="26.25" customHeight="1" thickBot="1" x14ac:dyDescent="0.3">
      <c r="A222" s="341"/>
      <c r="B222" s="58"/>
      <c r="C222" s="58"/>
      <c r="D222" s="340"/>
      <c r="E222" s="339"/>
      <c r="F222" s="338"/>
      <c r="G222" s="336"/>
      <c r="H222" s="336"/>
      <c r="I222" s="337"/>
      <c r="J222" s="336"/>
      <c r="K222" s="335"/>
      <c r="L222" s="52"/>
      <c r="M222" s="54"/>
      <c r="N222" s="52"/>
      <c r="O222" s="52"/>
      <c r="P222" s="52"/>
      <c r="Q222" s="52"/>
      <c r="R222" s="52"/>
      <c r="S222" s="119"/>
      <c r="T222" s="334"/>
      <c r="U222" s="52"/>
      <c r="V222" s="52"/>
      <c r="W222" s="52"/>
      <c r="X222" s="52"/>
      <c r="Y222" s="52"/>
      <c r="Z222" s="52"/>
      <c r="AA222" s="119"/>
      <c r="AB222" s="334"/>
      <c r="AC222" s="52"/>
      <c r="AD222" s="52"/>
      <c r="AE222" s="52"/>
      <c r="AF222" s="52"/>
      <c r="AG222" s="52"/>
      <c r="AH222" s="52"/>
      <c r="AI222" s="119"/>
      <c r="AJ222" s="334"/>
      <c r="AK222" s="52"/>
      <c r="AL222" s="52"/>
      <c r="AM222" s="52"/>
      <c r="AN222" s="52"/>
      <c r="AO222" s="52"/>
      <c r="AP222" s="52"/>
      <c r="AQ222" s="119"/>
      <c r="AR222" s="334"/>
      <c r="AS222" s="52"/>
      <c r="AT222" s="52"/>
      <c r="AU222" s="52"/>
      <c r="AV222" s="52"/>
      <c r="AW222" s="52"/>
      <c r="AX222" s="52"/>
      <c r="AY222" s="119"/>
      <c r="AZ222" s="334"/>
      <c r="BA222" s="52"/>
      <c r="BB222" s="52"/>
      <c r="BC222" s="52"/>
      <c r="BD222" s="52"/>
      <c r="BE222" s="52"/>
      <c r="BF222" s="52"/>
      <c r="BG222" s="119"/>
      <c r="BH222" s="334"/>
      <c r="BI222" s="54"/>
      <c r="BJ222" s="52"/>
      <c r="BK222" s="52"/>
      <c r="BL222" s="52"/>
      <c r="BM222" s="52"/>
      <c r="BN222" s="52"/>
      <c r="BO222" s="119"/>
      <c r="BP222" s="334"/>
      <c r="BQ222" s="52"/>
      <c r="BR222" s="52"/>
      <c r="BS222" s="52"/>
      <c r="BT222" s="52"/>
      <c r="BU222" s="52"/>
      <c r="BV222" s="52"/>
      <c r="BW222" s="117"/>
      <c r="BX222" s="334"/>
      <c r="BY222" s="52"/>
      <c r="BZ222" s="52"/>
      <c r="CA222" s="52"/>
      <c r="CB222" s="52"/>
      <c r="CC222" s="52"/>
      <c r="CD222" s="52"/>
      <c r="CE222" s="117"/>
      <c r="CF222" s="334"/>
      <c r="CG222" s="52"/>
      <c r="CH222" s="52"/>
      <c r="CI222" s="52"/>
      <c r="CJ222" s="52"/>
      <c r="CK222" s="52"/>
      <c r="CL222" s="117"/>
      <c r="CM222" s="334"/>
      <c r="CN222" s="52"/>
      <c r="CO222" s="52"/>
      <c r="CP222" s="52"/>
      <c r="CQ222" s="333"/>
      <c r="CR222" s="51"/>
      <c r="CS222" s="50"/>
      <c r="CT222" s="334"/>
      <c r="CU222" s="52"/>
      <c r="CV222" s="52"/>
      <c r="CW222" s="52"/>
      <c r="CX222" s="333"/>
      <c r="CY222" s="51"/>
    </row>
    <row r="223" spans="1:103" s="314" customFormat="1" ht="15.75" customHeight="1" thickBot="1" x14ac:dyDescent="0.3">
      <c r="A223" s="332"/>
      <c r="B223" s="331" t="s">
        <v>194</v>
      </c>
      <c r="C223" s="330"/>
      <c r="D223" s="330"/>
      <c r="E223" s="329" t="s">
        <v>193</v>
      </c>
      <c r="F223" s="327"/>
      <c r="G223" s="327"/>
      <c r="H223" s="327"/>
      <c r="I223" s="328"/>
      <c r="J223" s="327"/>
      <c r="K223" s="326"/>
      <c r="L223" s="325" t="s">
        <v>192</v>
      </c>
      <c r="M223" s="323"/>
      <c r="N223" s="323"/>
      <c r="O223" s="323"/>
      <c r="P223" s="324"/>
      <c r="Q223" s="323"/>
      <c r="R223" s="322"/>
      <c r="S223" s="119"/>
      <c r="T223" s="325" t="s">
        <v>191</v>
      </c>
      <c r="U223" s="323"/>
      <c r="V223" s="323"/>
      <c r="W223" s="323"/>
      <c r="X223" s="324"/>
      <c r="Y223" s="323"/>
      <c r="Z223" s="322"/>
      <c r="AA223" s="119"/>
      <c r="AB223" s="325" t="s">
        <v>190</v>
      </c>
      <c r="AC223" s="323"/>
      <c r="AD223" s="323"/>
      <c r="AE223" s="323"/>
      <c r="AF223" s="324"/>
      <c r="AG223" s="323"/>
      <c r="AH223" s="322"/>
      <c r="AI223" s="119"/>
      <c r="AJ223" s="325" t="s">
        <v>189</v>
      </c>
      <c r="AK223" s="323"/>
      <c r="AL223" s="323"/>
      <c r="AM223" s="323"/>
      <c r="AN223" s="324"/>
      <c r="AO223" s="323"/>
      <c r="AP223" s="322"/>
      <c r="AQ223" s="119"/>
      <c r="AR223" s="325" t="s">
        <v>188</v>
      </c>
      <c r="AS223" s="323"/>
      <c r="AT223" s="323"/>
      <c r="AU223" s="323"/>
      <c r="AV223" s="324"/>
      <c r="AW223" s="323"/>
      <c r="AX223" s="322"/>
      <c r="AY223" s="119"/>
      <c r="AZ223" s="325" t="s">
        <v>187</v>
      </c>
      <c r="BA223" s="323"/>
      <c r="BB223" s="323"/>
      <c r="BC223" s="323"/>
      <c r="BD223" s="324"/>
      <c r="BE223" s="323"/>
      <c r="BF223" s="322"/>
      <c r="BG223" s="119"/>
      <c r="BH223" s="325" t="s">
        <v>186</v>
      </c>
      <c r="BI223" s="323"/>
      <c r="BJ223" s="323"/>
      <c r="BK223" s="323"/>
      <c r="BL223" s="324"/>
      <c r="BM223" s="323"/>
      <c r="BN223" s="322"/>
      <c r="BO223" s="119"/>
      <c r="BP223" s="325" t="s">
        <v>185</v>
      </c>
      <c r="BQ223" s="323"/>
      <c r="BR223" s="323"/>
      <c r="BS223" s="323"/>
      <c r="BT223" s="324"/>
      <c r="BU223" s="323"/>
      <c r="BV223" s="322"/>
      <c r="BW223" s="117"/>
      <c r="BX223" s="644" t="s">
        <v>184</v>
      </c>
      <c r="BY223" s="645"/>
      <c r="BZ223" s="645"/>
      <c r="CA223" s="645"/>
      <c r="CB223" s="645"/>
      <c r="CC223" s="645"/>
      <c r="CD223" s="322"/>
      <c r="CE223" s="117"/>
      <c r="CF223" s="321" t="s">
        <v>183</v>
      </c>
      <c r="CG223" s="320"/>
      <c r="CH223" s="320"/>
      <c r="CI223" s="320"/>
      <c r="CJ223" s="319"/>
      <c r="CK223" s="318"/>
      <c r="CL223" s="117"/>
      <c r="CM223" s="317" t="s">
        <v>182</v>
      </c>
      <c r="CN223" s="315"/>
      <c r="CO223" s="315"/>
      <c r="CP223" s="315"/>
      <c r="CQ223" s="315"/>
      <c r="CR223" s="315"/>
      <c r="CT223" s="316" t="s">
        <v>181</v>
      </c>
      <c r="CU223" s="315"/>
      <c r="CV223" s="315"/>
      <c r="CW223" s="315"/>
      <c r="CX223" s="315"/>
      <c r="CY223" s="315"/>
    </row>
    <row r="224" spans="1:103" s="288" customFormat="1" ht="15" customHeight="1" x14ac:dyDescent="0.25">
      <c r="A224" s="313"/>
      <c r="B224" s="312"/>
      <c r="C224" s="312"/>
      <c r="D224" s="312"/>
      <c r="E224" s="311" t="s">
        <v>178</v>
      </c>
      <c r="F224" s="310"/>
      <c r="G224" s="309" t="s">
        <v>177</v>
      </c>
      <c r="H224" s="308"/>
      <c r="I224" s="309" t="s">
        <v>180</v>
      </c>
      <c r="J224" s="308"/>
      <c r="K224" s="120"/>
      <c r="L224" s="301" t="s">
        <v>178</v>
      </c>
      <c r="M224" s="300"/>
      <c r="N224" s="299" t="s">
        <v>177</v>
      </c>
      <c r="O224" s="298"/>
      <c r="P224" s="299" t="s">
        <v>180</v>
      </c>
      <c r="Q224" s="307"/>
      <c r="R224" s="297" t="s">
        <v>179</v>
      </c>
      <c r="S224" s="119"/>
      <c r="T224" s="292" t="s">
        <v>178</v>
      </c>
      <c r="U224" s="304"/>
      <c r="V224" s="303" t="s">
        <v>177</v>
      </c>
      <c r="W224" s="302"/>
      <c r="X224" s="303" t="s">
        <v>176</v>
      </c>
      <c r="Y224" s="306"/>
      <c r="Z224" s="305" t="s">
        <v>179</v>
      </c>
      <c r="AA224" s="119"/>
      <c r="AB224" s="301" t="s">
        <v>178</v>
      </c>
      <c r="AC224" s="300"/>
      <c r="AD224" s="299" t="s">
        <v>177</v>
      </c>
      <c r="AE224" s="298"/>
      <c r="AF224" s="299" t="s">
        <v>176</v>
      </c>
      <c r="AG224" s="307"/>
      <c r="AH224" s="297" t="s">
        <v>179</v>
      </c>
      <c r="AI224" s="119"/>
      <c r="AJ224" s="292" t="s">
        <v>178</v>
      </c>
      <c r="AK224" s="304"/>
      <c r="AL224" s="303" t="s">
        <v>177</v>
      </c>
      <c r="AM224" s="302"/>
      <c r="AN224" s="303" t="s">
        <v>176</v>
      </c>
      <c r="AO224" s="306"/>
      <c r="AP224" s="305" t="s">
        <v>179</v>
      </c>
      <c r="AQ224" s="119"/>
      <c r="AR224" s="301" t="s">
        <v>178</v>
      </c>
      <c r="AS224" s="300"/>
      <c r="AT224" s="299" t="s">
        <v>177</v>
      </c>
      <c r="AU224" s="298"/>
      <c r="AV224" s="299" t="s">
        <v>176</v>
      </c>
      <c r="AW224" s="307"/>
      <c r="AX224" s="297" t="s">
        <v>179</v>
      </c>
      <c r="AY224" s="119"/>
      <c r="AZ224" s="292" t="s">
        <v>178</v>
      </c>
      <c r="BA224" s="304"/>
      <c r="BB224" s="303" t="s">
        <v>177</v>
      </c>
      <c r="BC224" s="302"/>
      <c r="BD224" s="303" t="s">
        <v>176</v>
      </c>
      <c r="BE224" s="306"/>
      <c r="BF224" s="305" t="s">
        <v>179</v>
      </c>
      <c r="BG224" s="119"/>
      <c r="BH224" s="301" t="s">
        <v>178</v>
      </c>
      <c r="BI224" s="300"/>
      <c r="BJ224" s="299" t="s">
        <v>177</v>
      </c>
      <c r="BK224" s="298"/>
      <c r="BL224" s="299" t="s">
        <v>176</v>
      </c>
      <c r="BM224" s="307"/>
      <c r="BN224" s="297" t="s">
        <v>179</v>
      </c>
      <c r="BO224" s="119"/>
      <c r="BP224" s="292" t="s">
        <v>178</v>
      </c>
      <c r="BQ224" s="304"/>
      <c r="BR224" s="303" t="s">
        <v>177</v>
      </c>
      <c r="BS224" s="302"/>
      <c r="BT224" s="303" t="s">
        <v>176</v>
      </c>
      <c r="BU224" s="306"/>
      <c r="BV224" s="305" t="s">
        <v>179</v>
      </c>
      <c r="BW224" s="117"/>
      <c r="BX224" s="642" t="s">
        <v>178</v>
      </c>
      <c r="BY224" s="643"/>
      <c r="BZ224" s="638" t="s">
        <v>177</v>
      </c>
      <c r="CA224" s="639"/>
      <c r="CB224" s="638" t="s">
        <v>176</v>
      </c>
      <c r="CC224" s="639"/>
      <c r="CD224" s="305" t="s">
        <v>179</v>
      </c>
      <c r="CE224" s="117"/>
      <c r="CF224" s="292" t="s">
        <v>178</v>
      </c>
      <c r="CG224" s="304"/>
      <c r="CH224" s="303" t="s">
        <v>177</v>
      </c>
      <c r="CI224" s="302"/>
      <c r="CJ224" s="303" t="s">
        <v>176</v>
      </c>
      <c r="CK224" s="302"/>
      <c r="CL224" s="117"/>
      <c r="CM224" s="301" t="s">
        <v>178</v>
      </c>
      <c r="CN224" s="300"/>
      <c r="CO224" s="299" t="s">
        <v>177</v>
      </c>
      <c r="CP224" s="298"/>
      <c r="CQ224" s="297" t="s">
        <v>176</v>
      </c>
      <c r="CR224" s="297"/>
      <c r="CT224" s="301" t="s">
        <v>178</v>
      </c>
      <c r="CU224" s="300"/>
      <c r="CV224" s="299" t="s">
        <v>177</v>
      </c>
      <c r="CW224" s="298"/>
      <c r="CX224" s="297" t="s">
        <v>176</v>
      </c>
      <c r="CY224" s="297"/>
    </row>
    <row r="225" spans="1:103" s="288" customFormat="1" ht="15" customHeight="1" x14ac:dyDescent="0.25">
      <c r="A225" s="296"/>
      <c r="B225" s="295"/>
      <c r="C225" s="295"/>
      <c r="D225" s="295"/>
      <c r="E225" s="294" t="s">
        <v>175</v>
      </c>
      <c r="F225" s="294" t="s">
        <v>174</v>
      </c>
      <c r="G225" s="294" t="s">
        <v>175</v>
      </c>
      <c r="H225" s="294" t="s">
        <v>174</v>
      </c>
      <c r="I225" s="294" t="s">
        <v>175</v>
      </c>
      <c r="J225" s="294" t="s">
        <v>174</v>
      </c>
      <c r="K225" s="120"/>
      <c r="L225" s="289" t="s">
        <v>175</v>
      </c>
      <c r="M225" s="293" t="s">
        <v>174</v>
      </c>
      <c r="N225" s="289" t="s">
        <v>175</v>
      </c>
      <c r="O225" s="289" t="s">
        <v>174</v>
      </c>
      <c r="P225" s="289" t="s">
        <v>175</v>
      </c>
      <c r="Q225" s="292" t="s">
        <v>174</v>
      </c>
      <c r="R225" s="289" t="s">
        <v>174</v>
      </c>
      <c r="S225" s="119"/>
      <c r="T225" s="290" t="s">
        <v>175</v>
      </c>
      <c r="U225" s="290" t="s">
        <v>174</v>
      </c>
      <c r="V225" s="290" t="s">
        <v>175</v>
      </c>
      <c r="W225" s="290" t="s">
        <v>174</v>
      </c>
      <c r="X225" s="290" t="s">
        <v>175</v>
      </c>
      <c r="Y225" s="291" t="s">
        <v>174</v>
      </c>
      <c r="Z225" s="290" t="s">
        <v>174</v>
      </c>
      <c r="AA225" s="119"/>
      <c r="AB225" s="289" t="s">
        <v>175</v>
      </c>
      <c r="AC225" s="289" t="s">
        <v>174</v>
      </c>
      <c r="AD225" s="289" t="s">
        <v>175</v>
      </c>
      <c r="AE225" s="289" t="s">
        <v>174</v>
      </c>
      <c r="AF225" s="289" t="s">
        <v>175</v>
      </c>
      <c r="AG225" s="292" t="s">
        <v>174</v>
      </c>
      <c r="AH225" s="289" t="s">
        <v>174</v>
      </c>
      <c r="AI225" s="119"/>
      <c r="AJ225" s="290" t="s">
        <v>175</v>
      </c>
      <c r="AK225" s="290" t="s">
        <v>174</v>
      </c>
      <c r="AL225" s="290" t="s">
        <v>175</v>
      </c>
      <c r="AM225" s="290" t="s">
        <v>174</v>
      </c>
      <c r="AN225" s="290" t="s">
        <v>175</v>
      </c>
      <c r="AO225" s="291" t="s">
        <v>174</v>
      </c>
      <c r="AP225" s="290" t="s">
        <v>174</v>
      </c>
      <c r="AQ225" s="119"/>
      <c r="AR225" s="289" t="s">
        <v>175</v>
      </c>
      <c r="AS225" s="289" t="s">
        <v>174</v>
      </c>
      <c r="AT225" s="289" t="s">
        <v>175</v>
      </c>
      <c r="AU225" s="289" t="s">
        <v>174</v>
      </c>
      <c r="AV225" s="289" t="s">
        <v>175</v>
      </c>
      <c r="AW225" s="292" t="s">
        <v>174</v>
      </c>
      <c r="AX225" s="289" t="s">
        <v>174</v>
      </c>
      <c r="AY225" s="119"/>
      <c r="AZ225" s="290" t="s">
        <v>175</v>
      </c>
      <c r="BA225" s="290" t="s">
        <v>174</v>
      </c>
      <c r="BB225" s="290" t="s">
        <v>175</v>
      </c>
      <c r="BC225" s="290" t="s">
        <v>174</v>
      </c>
      <c r="BD225" s="290" t="s">
        <v>175</v>
      </c>
      <c r="BE225" s="291" t="s">
        <v>174</v>
      </c>
      <c r="BF225" s="290" t="s">
        <v>174</v>
      </c>
      <c r="BG225" s="119"/>
      <c r="BH225" s="289" t="s">
        <v>175</v>
      </c>
      <c r="BI225" s="293" t="s">
        <v>174</v>
      </c>
      <c r="BJ225" s="289" t="s">
        <v>175</v>
      </c>
      <c r="BK225" s="289" t="s">
        <v>174</v>
      </c>
      <c r="BL225" s="289" t="s">
        <v>175</v>
      </c>
      <c r="BM225" s="292" t="s">
        <v>174</v>
      </c>
      <c r="BN225" s="289" t="s">
        <v>174</v>
      </c>
      <c r="BO225" s="119"/>
      <c r="BP225" s="290" t="s">
        <v>175</v>
      </c>
      <c r="BQ225" s="290" t="s">
        <v>174</v>
      </c>
      <c r="BR225" s="290" t="s">
        <v>175</v>
      </c>
      <c r="BS225" s="290" t="s">
        <v>174</v>
      </c>
      <c r="BT225" s="290" t="s">
        <v>175</v>
      </c>
      <c r="BU225" s="291" t="s">
        <v>174</v>
      </c>
      <c r="BV225" s="290" t="s">
        <v>174</v>
      </c>
      <c r="BW225" s="117"/>
      <c r="BX225" s="289" t="s">
        <v>175</v>
      </c>
      <c r="BY225" s="289" t="s">
        <v>174</v>
      </c>
      <c r="BZ225" s="289" t="s">
        <v>175</v>
      </c>
      <c r="CA225" s="289" t="s">
        <v>174</v>
      </c>
      <c r="CB225" s="289" t="s">
        <v>175</v>
      </c>
      <c r="CC225" s="289" t="s">
        <v>174</v>
      </c>
      <c r="CD225" s="290" t="s">
        <v>174</v>
      </c>
      <c r="CE225" s="117"/>
      <c r="CF225" s="290" t="s">
        <v>175</v>
      </c>
      <c r="CG225" s="290" t="s">
        <v>174</v>
      </c>
      <c r="CH225" s="290" t="s">
        <v>175</v>
      </c>
      <c r="CI225" s="290" t="s">
        <v>174</v>
      </c>
      <c r="CJ225" s="290" t="s">
        <v>175</v>
      </c>
      <c r="CK225" s="290" t="s">
        <v>174</v>
      </c>
      <c r="CL225" s="117"/>
      <c r="CM225" s="289" t="s">
        <v>175</v>
      </c>
      <c r="CN225" s="289" t="s">
        <v>174</v>
      </c>
      <c r="CO225" s="289" t="s">
        <v>175</v>
      </c>
      <c r="CP225" s="289" t="s">
        <v>174</v>
      </c>
      <c r="CQ225" s="289" t="s">
        <v>175</v>
      </c>
      <c r="CR225" s="289" t="s">
        <v>174</v>
      </c>
      <c r="CT225" s="289" t="s">
        <v>175</v>
      </c>
      <c r="CU225" s="289" t="s">
        <v>174</v>
      </c>
      <c r="CV225" s="289" t="s">
        <v>175</v>
      </c>
      <c r="CW225" s="289" t="s">
        <v>174</v>
      </c>
      <c r="CX225" s="289" t="s">
        <v>175</v>
      </c>
      <c r="CY225" s="289" t="s">
        <v>174</v>
      </c>
    </row>
    <row r="226" spans="1:103" x14ac:dyDescent="0.25">
      <c r="A226" s="287">
        <v>2200000000</v>
      </c>
      <c r="B226" s="286" t="s">
        <v>173</v>
      </c>
      <c r="C226" s="285"/>
      <c r="D226" s="285"/>
      <c r="E226" s="284">
        <f t="shared" ref="E226:J226" si="516">E227+E278+E294+E303+E313+E326+E333+E372</f>
        <v>3354815.684634597</v>
      </c>
      <c r="F226" s="284">
        <f t="shared" si="516"/>
        <v>5241667.898</v>
      </c>
      <c r="G226" s="284">
        <f t="shared" si="516"/>
        <v>2983975.42</v>
      </c>
      <c r="H226" s="284">
        <f t="shared" si="516"/>
        <v>7199842.9000000004</v>
      </c>
      <c r="I226" s="284">
        <f t="shared" si="516"/>
        <v>6691376.104634597</v>
      </c>
      <c r="J226" s="284">
        <f t="shared" si="516"/>
        <v>12441510.798</v>
      </c>
      <c r="K226" s="120"/>
      <c r="L226" s="281">
        <f t="shared" ref="L226:Q226" si="517">L227+L278+L294+L303+L313+L326+L333+L372</f>
        <v>4385317.6713162959</v>
      </c>
      <c r="M226" s="284">
        <f t="shared" si="517"/>
        <v>4408599.9680000003</v>
      </c>
      <c r="N226" s="281">
        <f t="shared" si="517"/>
        <v>12012992.93</v>
      </c>
      <c r="O226" s="281">
        <f t="shared" si="517"/>
        <v>15107215.4</v>
      </c>
      <c r="P226" s="281">
        <f t="shared" si="517"/>
        <v>16199376.101316296</v>
      </c>
      <c r="Q226" s="283">
        <f t="shared" si="517"/>
        <v>19515815.368000001</v>
      </c>
      <c r="R226" s="282">
        <f t="shared" ref="R226:R257" si="518">Q226+J226</f>
        <v>31957326.166000001</v>
      </c>
      <c r="S226" s="119"/>
      <c r="T226" s="281">
        <f t="shared" ref="T226:Y226" si="519">T227+T278+T294+T303+T313+T326+T333+T372</f>
        <v>3357606.3857539012</v>
      </c>
      <c r="U226" s="281">
        <f t="shared" si="519"/>
        <v>4594144.2280000001</v>
      </c>
      <c r="V226" s="281">
        <f t="shared" si="519"/>
        <v>3829703.7100000004</v>
      </c>
      <c r="W226" s="281">
        <f t="shared" si="519"/>
        <v>7123147.4000000004</v>
      </c>
      <c r="X226" s="281">
        <f t="shared" si="519"/>
        <v>7008116.2157539017</v>
      </c>
      <c r="Y226" s="283">
        <f t="shared" si="519"/>
        <v>11717291.627999999</v>
      </c>
      <c r="Z226" s="282">
        <f t="shared" ref="Z226:Z257" si="520">Y226+R226</f>
        <v>43674617.794</v>
      </c>
      <c r="AA226" s="119"/>
      <c r="AB226" s="281">
        <f t="shared" ref="AB226:AG226" si="521">AB227+AB278+AB294+AB303+AB313+AB326+AB333+AB372</f>
        <v>3236922.715332645</v>
      </c>
      <c r="AC226" s="281">
        <f t="shared" si="521"/>
        <v>4233550.8880000003</v>
      </c>
      <c r="AD226" s="281">
        <f t="shared" si="521"/>
        <v>3747263.7100000004</v>
      </c>
      <c r="AE226" s="281">
        <f t="shared" si="521"/>
        <v>8307129.4000000004</v>
      </c>
      <c r="AF226" s="281">
        <f t="shared" si="521"/>
        <v>6804992.5453326451</v>
      </c>
      <c r="AG226" s="283">
        <f t="shared" si="521"/>
        <v>12480951.287999999</v>
      </c>
      <c r="AH226" s="282">
        <f t="shared" ref="AH226:AH257" si="522">AG226+Z226</f>
        <v>56155569.082000002</v>
      </c>
      <c r="AI226" s="119"/>
      <c r="AJ226" s="281">
        <f t="shared" ref="AJ226:AO226" si="523">AJ227+AJ278+AJ294+AJ303+AJ313+AJ326+AJ333+AJ372</f>
        <v>3595437.7288870388</v>
      </c>
      <c r="AK226" s="281">
        <f t="shared" si="523"/>
        <v>4529366.9479999999</v>
      </c>
      <c r="AL226" s="281">
        <f t="shared" si="523"/>
        <v>3681806.7100000004</v>
      </c>
      <c r="AM226" s="281">
        <f t="shared" si="523"/>
        <v>5993590.4000000004</v>
      </c>
      <c r="AN226" s="281">
        <f t="shared" si="523"/>
        <v>7098050.5588870393</v>
      </c>
      <c r="AO226" s="283">
        <f t="shared" si="523"/>
        <v>10522957.348000001</v>
      </c>
      <c r="AP226" s="282">
        <f t="shared" ref="AP226:AP257" si="524">AO226+AH226</f>
        <v>66678526.430000007</v>
      </c>
      <c r="AQ226" s="119"/>
      <c r="AR226" s="281">
        <f t="shared" ref="AR226:AW226" si="525">AR227+AR278+AR294+AR303+AR313+AR326+AR333+AR372</f>
        <v>2969853.3708457425</v>
      </c>
      <c r="AS226" s="281">
        <f t="shared" si="525"/>
        <v>4461499.534</v>
      </c>
      <c r="AT226" s="281">
        <f t="shared" si="525"/>
        <v>3615308.2600000007</v>
      </c>
      <c r="AU226" s="281">
        <f t="shared" si="525"/>
        <v>5673302.7999999998</v>
      </c>
      <c r="AV226" s="281">
        <f t="shared" si="525"/>
        <v>6405967.7508457424</v>
      </c>
      <c r="AW226" s="283">
        <f t="shared" si="525"/>
        <v>10134802.334000001</v>
      </c>
      <c r="AX226" s="282">
        <f t="shared" ref="AX226:AX257" si="526">AW226+AP226</f>
        <v>76813328.764000013</v>
      </c>
      <c r="AY226" s="119"/>
      <c r="AZ226" s="281">
        <f t="shared" ref="AZ226:BE226" si="527">AZ227+AZ278+AZ294+AZ303+AZ313+AZ326+AZ333+AZ372</f>
        <v>3188272.5072415788</v>
      </c>
      <c r="BA226" s="281">
        <f t="shared" si="527"/>
        <v>3441335.4160000002</v>
      </c>
      <c r="BB226" s="281">
        <f t="shared" si="527"/>
        <v>3515565.3700000006</v>
      </c>
      <c r="BC226" s="281">
        <f t="shared" si="527"/>
        <v>6684372.2000000002</v>
      </c>
      <c r="BD226" s="281">
        <f t="shared" si="527"/>
        <v>6524643.9972415799</v>
      </c>
      <c r="BE226" s="283">
        <f t="shared" si="527"/>
        <v>10113386.616</v>
      </c>
      <c r="BF226" s="282">
        <f t="shared" ref="BF226:BF257" si="528">BE226+AX226</f>
        <v>86926715.38000001</v>
      </c>
      <c r="BG226" s="119"/>
      <c r="BH226" s="281">
        <f t="shared" ref="BH226:BM226" si="529">BH227+BH278+BH294+BH303+BH313+BH326+BH333+BH372</f>
        <v>3617428.2688000253</v>
      </c>
      <c r="BI226" s="284">
        <f t="shared" si="529"/>
        <v>4485397.2060000002</v>
      </c>
      <c r="BJ226" s="281">
        <f t="shared" si="529"/>
        <v>3397102.3700000006</v>
      </c>
      <c r="BK226" s="281">
        <f t="shared" si="529"/>
        <v>6636111.2000000002</v>
      </c>
      <c r="BL226" s="281">
        <f t="shared" si="529"/>
        <v>6835336.7588000251</v>
      </c>
      <c r="BM226" s="283">
        <f t="shared" si="529"/>
        <v>11121508.405999999</v>
      </c>
      <c r="BN226" s="282">
        <f t="shared" ref="BN226:BN257" si="530">BM226+BF226</f>
        <v>98048223.786000013</v>
      </c>
      <c r="BO226" s="119"/>
      <c r="BP226" s="281">
        <f t="shared" ref="BP226:BU226" si="531">BP227+BP278+BP294+BP303+BP313+BP326+BP333+BP372</f>
        <v>3037942.8741710382</v>
      </c>
      <c r="BQ226" s="281">
        <f t="shared" si="531"/>
        <v>4162391.8259999999</v>
      </c>
      <c r="BR226" s="281">
        <f t="shared" si="531"/>
        <v>3546885.3700000006</v>
      </c>
      <c r="BS226" s="281">
        <f t="shared" si="531"/>
        <v>6676073.583928572</v>
      </c>
      <c r="BT226" s="281">
        <f t="shared" si="531"/>
        <v>6678179.3641710375</v>
      </c>
      <c r="BU226" s="283">
        <f t="shared" si="531"/>
        <v>10907334.534928571</v>
      </c>
      <c r="BV226" s="282">
        <f t="shared" ref="BV226:BV257" si="532">BU226+BN226</f>
        <v>108955558.32092859</v>
      </c>
      <c r="BW226" s="117"/>
      <c r="BX226" s="281">
        <f t="shared" ref="BX226:CC226" si="533">BX227+BX278+BX294+BX303+BX313+BX326+BX333+BX372</f>
        <v>3272938.4918460203</v>
      </c>
      <c r="BY226" s="281">
        <f t="shared" si="533"/>
        <v>4322476.42</v>
      </c>
      <c r="BZ226" s="281">
        <f t="shared" si="533"/>
        <v>3929830.7000000007</v>
      </c>
      <c r="CA226" s="281">
        <f t="shared" si="533"/>
        <v>7674356.6399920639</v>
      </c>
      <c r="CB226" s="281">
        <f t="shared" si="533"/>
        <v>7023575.3118460197</v>
      </c>
      <c r="CC226" s="281">
        <f t="shared" si="533"/>
        <v>11991187.184992064</v>
      </c>
      <c r="CD226" s="282">
        <f t="shared" ref="CD226:CD257" si="534">CC226+BV226</f>
        <v>120946745.50592065</v>
      </c>
      <c r="CE226" s="117"/>
      <c r="CF226" s="281">
        <f>CF227+CF278+CF294+CF303+CF313+CF326+CF333+CF372</f>
        <v>3126319.8274441306</v>
      </c>
      <c r="CG226" s="281"/>
      <c r="CH226" s="281">
        <f>CH227+CH278+CH294+CH303+CH313+CH326+CH333+CH372</f>
        <v>3844566.3700000006</v>
      </c>
      <c r="CI226" s="281"/>
      <c r="CJ226" s="281">
        <f>CJ227+CJ278+CJ294+CJ303+CJ313+CJ326+CJ333+CJ372</f>
        <v>6791692.3174441308</v>
      </c>
      <c r="CK226" s="281">
        <f>CK227+CK278+CK294+CK303+CK313+CK326+CK333+CK372</f>
        <v>0</v>
      </c>
      <c r="CL226" s="117"/>
      <c r="CM226" s="281">
        <f>CM227+CM278+CM294+CM303+CM313+CM326+CM333+CM372</f>
        <v>3077524.5564225838</v>
      </c>
      <c r="CN226" s="281"/>
      <c r="CO226" s="281">
        <f>CO227+CO278+CO294+CO303+CO313+CO326+CO333+CO372</f>
        <v>4393379.33</v>
      </c>
      <c r="CP226" s="281"/>
      <c r="CQ226" s="281">
        <f>CQ227+CQ278+CQ294+CQ303+CQ313+CQ326+CQ333+CQ372</f>
        <v>7291710.0064225849</v>
      </c>
      <c r="CR226" s="281">
        <f>CR227+CR278+CR294+CR303+CR313+CR326+CR333+CR372</f>
        <v>0</v>
      </c>
      <c r="CS226" s="206"/>
      <c r="CT226" s="280">
        <f t="shared" ref="CT226:CY228" si="535">E226+L226+T226+AB226+AJ226+AR226+AZ226+BH226+BP226+BX226+CF226+CM226</f>
        <v>40220380.082695588</v>
      </c>
      <c r="CU226" s="280">
        <f t="shared" si="535"/>
        <v>43880430.332000002</v>
      </c>
      <c r="CV226" s="280">
        <f t="shared" si="535"/>
        <v>52498380.25</v>
      </c>
      <c r="CW226" s="280">
        <f t="shared" si="535"/>
        <v>77075141.923920631</v>
      </c>
      <c r="CX226" s="280">
        <f t="shared" si="535"/>
        <v>91353017.032695591</v>
      </c>
      <c r="CY226" s="280">
        <f t="shared" si="535"/>
        <v>120946745.50592065</v>
      </c>
    </row>
    <row r="227" spans="1:103" s="79" customFormat="1" x14ac:dyDescent="0.25">
      <c r="A227" s="144">
        <v>2201000000</v>
      </c>
      <c r="B227" s="143" t="s">
        <v>172</v>
      </c>
      <c r="C227" s="142"/>
      <c r="D227" s="142"/>
      <c r="E227" s="157">
        <f t="shared" ref="E227:J227" si="536">E228+E238+E242+E268+E271+E272+E273+E276</f>
        <v>1722484.97</v>
      </c>
      <c r="F227" s="157">
        <f t="shared" si="536"/>
        <v>1460631.5399999998</v>
      </c>
      <c r="G227" s="157">
        <f t="shared" si="536"/>
        <v>1494060.9999999998</v>
      </c>
      <c r="H227" s="157">
        <f t="shared" si="536"/>
        <v>1874160.5</v>
      </c>
      <c r="I227" s="157">
        <f t="shared" si="536"/>
        <v>3216545.97</v>
      </c>
      <c r="J227" s="157">
        <f t="shared" si="536"/>
        <v>3334792.04</v>
      </c>
      <c r="K227" s="120"/>
      <c r="L227" s="150">
        <f t="shared" ref="L227:Q227" si="537">L228+L238+L242+L268+L271+L272+L273+L276</f>
        <v>1856111.97</v>
      </c>
      <c r="M227" s="157">
        <f t="shared" si="537"/>
        <v>1524399.31</v>
      </c>
      <c r="N227" s="150">
        <f t="shared" si="537"/>
        <v>1494061.3299999998</v>
      </c>
      <c r="O227" s="150">
        <f t="shared" si="537"/>
        <v>1482117</v>
      </c>
      <c r="P227" s="150">
        <f t="shared" si="537"/>
        <v>3350173.3000000003</v>
      </c>
      <c r="Q227" s="279">
        <f t="shared" si="537"/>
        <v>3006516.31</v>
      </c>
      <c r="R227" s="150">
        <f t="shared" si="518"/>
        <v>6341308.3499999996</v>
      </c>
      <c r="S227" s="119"/>
      <c r="T227" s="150">
        <f t="shared" ref="T227:Y227" si="538">T228+T238+T242+T268+T271+T272+T273+T276</f>
        <v>1942112.97</v>
      </c>
      <c r="U227" s="150">
        <f t="shared" si="538"/>
        <v>1636349.94</v>
      </c>
      <c r="V227" s="150">
        <f t="shared" si="538"/>
        <v>1494060.9999999998</v>
      </c>
      <c r="W227" s="150">
        <f t="shared" si="538"/>
        <v>1579795</v>
      </c>
      <c r="X227" s="150">
        <f t="shared" si="538"/>
        <v>3436173.97</v>
      </c>
      <c r="Y227" s="279">
        <f t="shared" si="538"/>
        <v>3216144.94</v>
      </c>
      <c r="Z227" s="150">
        <f t="shared" si="520"/>
        <v>9557453.2899999991</v>
      </c>
      <c r="AA227" s="119"/>
      <c r="AB227" s="150">
        <f t="shared" ref="AB227:AG227" si="539">AB228+AB238+AB242+AB268+AB271+AB272+AB273+AB276</f>
        <v>1815001.97</v>
      </c>
      <c r="AC227" s="150">
        <f t="shared" si="539"/>
        <v>1675869.94</v>
      </c>
      <c r="AD227" s="150">
        <f t="shared" si="539"/>
        <v>1494060.9999999998</v>
      </c>
      <c r="AE227" s="150">
        <f t="shared" si="539"/>
        <v>1470871</v>
      </c>
      <c r="AF227" s="150">
        <f t="shared" si="539"/>
        <v>3309062.97</v>
      </c>
      <c r="AG227" s="279">
        <f t="shared" si="539"/>
        <v>3146740.94</v>
      </c>
      <c r="AH227" s="150">
        <f t="shared" si="522"/>
        <v>12704194.229999999</v>
      </c>
      <c r="AI227" s="119"/>
      <c r="AJ227" s="150">
        <f t="shared" ref="AJ227:AO227" si="540">AJ228+AJ238+AJ242+AJ268+AJ271+AJ272+AJ273+AJ276</f>
        <v>2063130.97</v>
      </c>
      <c r="AK227" s="150">
        <f t="shared" si="540"/>
        <v>1869905.23</v>
      </c>
      <c r="AL227" s="150">
        <f t="shared" si="540"/>
        <v>1494060.9999999998</v>
      </c>
      <c r="AM227" s="150">
        <f t="shared" si="540"/>
        <v>1521936</v>
      </c>
      <c r="AN227" s="150">
        <f t="shared" si="540"/>
        <v>3557191.97</v>
      </c>
      <c r="AO227" s="279">
        <f t="shared" si="540"/>
        <v>3391841.23</v>
      </c>
      <c r="AP227" s="150">
        <f t="shared" si="524"/>
        <v>16096035.459999999</v>
      </c>
      <c r="AQ227" s="119"/>
      <c r="AR227" s="150">
        <f t="shared" ref="AR227:AW227" si="541">AR228+AR238+AR242+AR268+AR271+AR272+AR273+AR276</f>
        <v>1603031.2427142495</v>
      </c>
      <c r="AS227" s="150">
        <f t="shared" si="541"/>
        <v>1721647.91</v>
      </c>
      <c r="AT227" s="150">
        <f t="shared" si="541"/>
        <v>1547632.5500000003</v>
      </c>
      <c r="AU227" s="150">
        <f t="shared" si="541"/>
        <v>1495434</v>
      </c>
      <c r="AV227" s="150">
        <f t="shared" si="541"/>
        <v>3150663.7927142493</v>
      </c>
      <c r="AW227" s="279">
        <f t="shared" si="541"/>
        <v>3217081.91</v>
      </c>
      <c r="AX227" s="150">
        <f t="shared" si="526"/>
        <v>19313117.369999997</v>
      </c>
      <c r="AY227" s="119"/>
      <c r="AZ227" s="150">
        <f t="shared" ref="AZ227:BE227" si="542">AZ228+AZ238+AZ242+AZ268+AZ271+AZ272+AZ273+AZ276</f>
        <v>1740772.97</v>
      </c>
      <c r="BA227" s="150">
        <f t="shared" si="542"/>
        <v>1673576.06</v>
      </c>
      <c r="BB227" s="150">
        <f t="shared" si="542"/>
        <v>1559213.6</v>
      </c>
      <c r="BC227" s="150">
        <f t="shared" si="542"/>
        <v>1593347</v>
      </c>
      <c r="BD227" s="150">
        <f t="shared" si="542"/>
        <v>3299986.5700000003</v>
      </c>
      <c r="BE227" s="279">
        <f t="shared" si="542"/>
        <v>3266923.06</v>
      </c>
      <c r="BF227" s="150">
        <f t="shared" si="528"/>
        <v>22580040.429999996</v>
      </c>
      <c r="BG227" s="119"/>
      <c r="BH227" s="150">
        <f t="shared" ref="BH227:BM227" si="543">BH228+BH238+BH242+BH268+BH271+BH272+BH273+BH276</f>
        <v>1774154.97</v>
      </c>
      <c r="BI227" s="157">
        <f t="shared" si="543"/>
        <v>1658653.8900000001</v>
      </c>
      <c r="BJ227" s="150">
        <f t="shared" si="543"/>
        <v>1559213.6</v>
      </c>
      <c r="BK227" s="150">
        <f t="shared" si="543"/>
        <v>1539312</v>
      </c>
      <c r="BL227" s="150">
        <f t="shared" si="543"/>
        <v>3333368.57</v>
      </c>
      <c r="BM227" s="279">
        <f t="shared" si="543"/>
        <v>3197965.8899999997</v>
      </c>
      <c r="BN227" s="150">
        <f t="shared" si="530"/>
        <v>25778006.319999997</v>
      </c>
      <c r="BO227" s="119"/>
      <c r="BP227" s="150">
        <f t="shared" ref="BP227:BU227" si="544">BP228+BP238+BP242+BP268+BP271+BP272+BP273+BP276</f>
        <v>1645105.97</v>
      </c>
      <c r="BQ227" s="150">
        <f t="shared" si="544"/>
        <v>1603004.26</v>
      </c>
      <c r="BR227" s="150">
        <f t="shared" si="544"/>
        <v>1559213.6</v>
      </c>
      <c r="BS227" s="150">
        <f t="shared" si="544"/>
        <v>1586467.9375</v>
      </c>
      <c r="BT227" s="150">
        <f t="shared" si="544"/>
        <v>3204319.57</v>
      </c>
      <c r="BU227" s="279">
        <f t="shared" si="544"/>
        <v>3263987.1975000002</v>
      </c>
      <c r="BV227" s="150">
        <f t="shared" si="532"/>
        <v>29041993.517499998</v>
      </c>
      <c r="BW227" s="117"/>
      <c r="BX227" s="150">
        <f t="shared" ref="BX227:CC227" si="545">BX228+BX238+BX242+BX268+BX271+BX272+BX273+BX276</f>
        <v>1851533.2276139744</v>
      </c>
      <c r="BY227" s="150">
        <f t="shared" si="545"/>
        <v>1620191.42</v>
      </c>
      <c r="BZ227" s="150">
        <f t="shared" si="545"/>
        <v>1559213.9300000002</v>
      </c>
      <c r="CA227" s="150">
        <f t="shared" si="545"/>
        <v>1571493.3819444447</v>
      </c>
      <c r="CB227" s="150">
        <f t="shared" si="545"/>
        <v>3410747.1576139741</v>
      </c>
      <c r="CC227" s="150">
        <f t="shared" si="545"/>
        <v>3191684.801944444</v>
      </c>
      <c r="CD227" s="150">
        <f t="shared" si="534"/>
        <v>32233678.31944444</v>
      </c>
      <c r="CE227" s="117"/>
      <c r="CF227" s="150">
        <f>CF228+CF238+CF242+CF268+CF271+CF272+CF273+CF276</f>
        <v>1688545.8236866898</v>
      </c>
      <c r="CG227" s="150"/>
      <c r="CH227" s="150">
        <f>CH228+CH238+CH242+CH268+CH271+CH272+CH273+CH276</f>
        <v>1559213.6</v>
      </c>
      <c r="CI227" s="150"/>
      <c r="CJ227" s="150">
        <f>CJ228+CJ238+CJ242+CJ268+CJ271+CJ272+CJ273+CJ276</f>
        <v>3247759.4236866897</v>
      </c>
      <c r="CK227" s="150">
        <f>CK228+CK238+CK242+CK268+CK271+CK272+CK273+CK276</f>
        <v>0</v>
      </c>
      <c r="CL227" s="117"/>
      <c r="CM227" s="150">
        <f>CM228+CM238+CM242+CM268+CM271+CM272+CM273+CM276</f>
        <v>1670294.7749381624</v>
      </c>
      <c r="CN227" s="150"/>
      <c r="CO227" s="150">
        <f>CO228+CO238+CO242+CO268+CO271+CO272+CO273+CO276</f>
        <v>1902166.56</v>
      </c>
      <c r="CP227" s="150"/>
      <c r="CQ227" s="150">
        <f>CQ228+CQ238+CQ242+CQ268+CQ271+CQ272+CQ273+CQ276</f>
        <v>3572461.3349381629</v>
      </c>
      <c r="CR227" s="150">
        <f>CR228+CR238+CR242+CR268+CR271+CR272+CR273+CR276</f>
        <v>0</v>
      </c>
      <c r="CS227" s="80"/>
      <c r="CT227" s="138">
        <f t="shared" si="535"/>
        <v>21372281.828953076</v>
      </c>
      <c r="CU227" s="138">
        <f t="shared" si="535"/>
        <v>16444229.5</v>
      </c>
      <c r="CV227" s="138">
        <f t="shared" si="535"/>
        <v>18716172.769999996</v>
      </c>
      <c r="CW227" s="138">
        <f t="shared" si="535"/>
        <v>15714933.819444444</v>
      </c>
      <c r="CX227" s="138">
        <f t="shared" si="535"/>
        <v>40088454.598953076</v>
      </c>
      <c r="CY227" s="138">
        <f t="shared" si="535"/>
        <v>32233678.31944444</v>
      </c>
    </row>
    <row r="228" spans="1:103" x14ac:dyDescent="0.25">
      <c r="A228" s="87">
        <v>2201010000</v>
      </c>
      <c r="B228" s="86"/>
      <c r="C228" s="85" t="s">
        <v>171</v>
      </c>
      <c r="D228" s="84"/>
      <c r="E228" s="62">
        <f t="shared" ref="E228:J228" si="546">E229+E232+E233+E234+E235+E236+E237</f>
        <v>856886</v>
      </c>
      <c r="F228" s="62">
        <f t="shared" si="546"/>
        <v>736806</v>
      </c>
      <c r="G228" s="62">
        <f t="shared" si="546"/>
        <v>997530.71</v>
      </c>
      <c r="H228" s="62">
        <f t="shared" si="546"/>
        <v>1291101.52</v>
      </c>
      <c r="I228" s="62">
        <f t="shared" si="546"/>
        <v>1854416.7100000002</v>
      </c>
      <c r="J228" s="62">
        <f t="shared" si="546"/>
        <v>2027907.52</v>
      </c>
      <c r="K228" s="120"/>
      <c r="L228" s="61">
        <f t="shared" ref="L228:Q228" si="547">L229+L232+L233+L234+L235+L236+L237</f>
        <v>899839</v>
      </c>
      <c r="M228" s="62">
        <f t="shared" si="547"/>
        <v>792113.29</v>
      </c>
      <c r="N228" s="61">
        <f t="shared" si="547"/>
        <v>997530.71</v>
      </c>
      <c r="O228" s="61">
        <f t="shared" si="547"/>
        <v>902427</v>
      </c>
      <c r="P228" s="61">
        <f t="shared" si="547"/>
        <v>1897369.7100000002</v>
      </c>
      <c r="Q228" s="235">
        <f t="shared" si="547"/>
        <v>1694540.29</v>
      </c>
      <c r="R228" s="61">
        <f t="shared" si="518"/>
        <v>3722447.81</v>
      </c>
      <c r="S228" s="119"/>
      <c r="T228" s="61">
        <f t="shared" ref="T228:Y228" si="548">T229+T232+T233+T234+T235+T236+T237</f>
        <v>954458</v>
      </c>
      <c r="U228" s="61">
        <f t="shared" si="548"/>
        <v>799465</v>
      </c>
      <c r="V228" s="61">
        <f t="shared" si="548"/>
        <v>997530.71</v>
      </c>
      <c r="W228" s="61">
        <f t="shared" si="548"/>
        <v>1086451</v>
      </c>
      <c r="X228" s="61">
        <f t="shared" si="548"/>
        <v>1951988.7100000002</v>
      </c>
      <c r="Y228" s="235">
        <f t="shared" si="548"/>
        <v>1885916</v>
      </c>
      <c r="Z228" s="61">
        <f t="shared" si="520"/>
        <v>5608363.8100000005</v>
      </c>
      <c r="AA228" s="119"/>
      <c r="AB228" s="61">
        <f t="shared" ref="AB228:AG228" si="549">AB229+AB232+AB233+AB234+AB235+AB236+AB237</f>
        <v>905836</v>
      </c>
      <c r="AC228" s="61">
        <f t="shared" si="549"/>
        <v>778477</v>
      </c>
      <c r="AD228" s="61">
        <f t="shared" si="549"/>
        <v>997530.71</v>
      </c>
      <c r="AE228" s="61">
        <f t="shared" si="549"/>
        <v>962927</v>
      </c>
      <c r="AF228" s="61">
        <f t="shared" si="549"/>
        <v>1903366.7100000002</v>
      </c>
      <c r="AG228" s="235">
        <f t="shared" si="549"/>
        <v>1741404</v>
      </c>
      <c r="AH228" s="61">
        <f t="shared" si="522"/>
        <v>7349767.8100000005</v>
      </c>
      <c r="AI228" s="119"/>
      <c r="AJ228" s="61">
        <f t="shared" ref="AJ228:AO228" si="550">AJ229+AJ232+AJ233+AJ234+AJ235+AJ236+AJ237</f>
        <v>1063004</v>
      </c>
      <c r="AK228" s="61">
        <f t="shared" si="550"/>
        <v>765481</v>
      </c>
      <c r="AL228" s="61">
        <f t="shared" si="550"/>
        <v>997530.71</v>
      </c>
      <c r="AM228" s="61">
        <f t="shared" si="550"/>
        <v>1011250</v>
      </c>
      <c r="AN228" s="61">
        <f t="shared" si="550"/>
        <v>2060534.7100000002</v>
      </c>
      <c r="AO228" s="235">
        <f t="shared" si="550"/>
        <v>1776731</v>
      </c>
      <c r="AP228" s="61">
        <f t="shared" si="524"/>
        <v>9126498.8100000005</v>
      </c>
      <c r="AQ228" s="119"/>
      <c r="AR228" s="61">
        <f t="shared" ref="AR228:AW228" si="551">AR229+AR232+AR233+AR234+AR235+AR236+AR237</f>
        <v>752676</v>
      </c>
      <c r="AS228" s="61">
        <f t="shared" si="551"/>
        <v>786396</v>
      </c>
      <c r="AT228" s="61">
        <f t="shared" si="551"/>
        <v>1029152.5100000001</v>
      </c>
      <c r="AU228" s="61">
        <f t="shared" si="551"/>
        <v>957798</v>
      </c>
      <c r="AV228" s="61">
        <f t="shared" si="551"/>
        <v>1781828.51</v>
      </c>
      <c r="AW228" s="235">
        <f t="shared" si="551"/>
        <v>1744194</v>
      </c>
      <c r="AX228" s="61">
        <f t="shared" si="526"/>
        <v>10870692.810000001</v>
      </c>
      <c r="AY228" s="119"/>
      <c r="AZ228" s="61">
        <f t="shared" ref="AZ228:BE228" si="552">AZ229+AZ232+AZ233+AZ234+AZ235+AZ236+AZ237</f>
        <v>846567</v>
      </c>
      <c r="BA228" s="61">
        <f t="shared" si="552"/>
        <v>796679</v>
      </c>
      <c r="BB228" s="61">
        <f t="shared" si="552"/>
        <v>1040733.89</v>
      </c>
      <c r="BC228" s="61">
        <f t="shared" si="552"/>
        <v>1035492</v>
      </c>
      <c r="BD228" s="61">
        <f t="shared" si="552"/>
        <v>1887300.8900000001</v>
      </c>
      <c r="BE228" s="235">
        <f t="shared" si="552"/>
        <v>1832171</v>
      </c>
      <c r="BF228" s="61">
        <f t="shared" si="528"/>
        <v>12702863.810000001</v>
      </c>
      <c r="BG228" s="119"/>
      <c r="BH228" s="61">
        <f t="shared" ref="BH228:BM228" si="553">BH229+BH232+BH233+BH234+BH235+BH236+BH237</f>
        <v>889321</v>
      </c>
      <c r="BI228" s="62">
        <f t="shared" si="553"/>
        <v>802611.99999999988</v>
      </c>
      <c r="BJ228" s="61">
        <f t="shared" si="553"/>
        <v>1040733.89</v>
      </c>
      <c r="BK228" s="61">
        <f t="shared" si="553"/>
        <v>992890</v>
      </c>
      <c r="BL228" s="61">
        <f t="shared" si="553"/>
        <v>1930054.89</v>
      </c>
      <c r="BM228" s="235">
        <f t="shared" si="553"/>
        <v>1795502</v>
      </c>
      <c r="BN228" s="61">
        <f t="shared" si="530"/>
        <v>14498365.810000001</v>
      </c>
      <c r="BO228" s="119"/>
      <c r="BP228" s="61">
        <f t="shared" ref="BP228:BU228" si="554">BP229+BP232+BP233+BP234+BP235+BP236+BP237</f>
        <v>815958</v>
      </c>
      <c r="BQ228" s="61">
        <f t="shared" si="554"/>
        <v>860967.83000000007</v>
      </c>
      <c r="BR228" s="61">
        <f t="shared" si="554"/>
        <v>1040733.89</v>
      </c>
      <c r="BS228" s="61">
        <f t="shared" si="554"/>
        <v>1030042.0649999999</v>
      </c>
      <c r="BT228" s="61">
        <f t="shared" si="554"/>
        <v>1856691.89</v>
      </c>
      <c r="BU228" s="235">
        <f t="shared" si="554"/>
        <v>1891009.895</v>
      </c>
      <c r="BV228" s="61">
        <f t="shared" si="532"/>
        <v>16389375.705</v>
      </c>
      <c r="BW228" s="117"/>
      <c r="BX228" s="61">
        <f t="shared" ref="BX228:CC228" si="555">BX229+BX232+BX233+BX234+BX235+BX236+BX237</f>
        <v>883890.03286012332</v>
      </c>
      <c r="BY228" s="61">
        <f t="shared" si="555"/>
        <v>822713.41999999993</v>
      </c>
      <c r="BZ228" s="61">
        <f t="shared" si="555"/>
        <v>1040733.89</v>
      </c>
      <c r="CA228" s="61">
        <f t="shared" si="555"/>
        <v>1030042.0650000002</v>
      </c>
      <c r="CB228" s="61">
        <f t="shared" si="555"/>
        <v>1924623.9228601232</v>
      </c>
      <c r="CC228" s="61">
        <f t="shared" si="555"/>
        <v>1852755.4849999999</v>
      </c>
      <c r="CD228" s="61">
        <f t="shared" si="534"/>
        <v>18242131.190000001</v>
      </c>
      <c r="CE228" s="117"/>
      <c r="CF228" s="61">
        <f>CF229+CF232+CF233+CF234+CF235+CF236+CF237</f>
        <v>754780.24741348391</v>
      </c>
      <c r="CG228" s="61"/>
      <c r="CH228" s="61">
        <f>CH229+CH232+CH233+CH234+CH235+CH236+CH237</f>
        <v>1040733.89</v>
      </c>
      <c r="CI228" s="61"/>
      <c r="CJ228" s="61">
        <f>CJ229+CJ232+CJ233+CJ234+CJ235+CJ236+CJ237</f>
        <v>1795514.137413484</v>
      </c>
      <c r="CK228" s="61">
        <f>CK229+CK232+CK233+CK234+CK235+CK236+CK237</f>
        <v>0</v>
      </c>
      <c r="CL228" s="117"/>
      <c r="CM228" s="61">
        <f>CM229+CM232+CM233+CM234+CM235+CM236+CM237</f>
        <v>900338.43888832454</v>
      </c>
      <c r="CN228" s="61"/>
      <c r="CO228" s="61">
        <f>CO229+CO232+CO233+CO234+CO235+CO236+CO237</f>
        <v>1040733.89</v>
      </c>
      <c r="CP228" s="61"/>
      <c r="CQ228" s="61">
        <f>CQ229+CQ232+CQ233+CQ234+CQ235+CQ236+CQ237</f>
        <v>1941072.328888325</v>
      </c>
      <c r="CR228" s="61">
        <f>CR229+CR232+CR233+CR234+CR235+CR236+CR237</f>
        <v>0</v>
      </c>
      <c r="CS228" s="50"/>
      <c r="CT228" s="60">
        <f t="shared" si="535"/>
        <v>10523553.719161931</v>
      </c>
      <c r="CU228" s="60">
        <f t="shared" si="535"/>
        <v>7941710.54</v>
      </c>
      <c r="CV228" s="60">
        <f t="shared" si="535"/>
        <v>12261209.4</v>
      </c>
      <c r="CW228" s="60">
        <f t="shared" si="535"/>
        <v>10300420.649999999</v>
      </c>
      <c r="CX228" s="60">
        <f t="shared" si="535"/>
        <v>22784763.119161934</v>
      </c>
      <c r="CY228" s="60">
        <f t="shared" si="535"/>
        <v>18242131.190000001</v>
      </c>
    </row>
    <row r="229" spans="1:103" s="79" customFormat="1" x14ac:dyDescent="0.25">
      <c r="A229" s="221">
        <v>2201010100</v>
      </c>
      <c r="B229" s="130"/>
      <c r="C229" s="129" t="s">
        <v>170</v>
      </c>
      <c r="D229" s="278"/>
      <c r="E229" s="73">
        <f t="shared" ref="E229:J229" si="556">E230+E231</f>
        <v>500272</v>
      </c>
      <c r="F229" s="73">
        <f t="shared" si="556"/>
        <v>488559</v>
      </c>
      <c r="G229" s="73">
        <f t="shared" si="556"/>
        <v>390965</v>
      </c>
      <c r="H229" s="73">
        <f t="shared" si="556"/>
        <v>278883.55</v>
      </c>
      <c r="I229" s="73">
        <f t="shared" si="556"/>
        <v>891237</v>
      </c>
      <c r="J229" s="73">
        <f t="shared" si="556"/>
        <v>767442.55</v>
      </c>
      <c r="K229" s="120"/>
      <c r="L229" s="67">
        <f t="shared" ref="L229:Q229" si="557">L230+L231</f>
        <v>516227</v>
      </c>
      <c r="M229" s="73">
        <f t="shared" si="557"/>
        <v>520300.29</v>
      </c>
      <c r="N229" s="67">
        <f t="shared" si="557"/>
        <v>390965</v>
      </c>
      <c r="O229" s="67">
        <f t="shared" si="557"/>
        <v>220351</v>
      </c>
      <c r="P229" s="67">
        <f t="shared" si="557"/>
        <v>907192</v>
      </c>
      <c r="Q229" s="236">
        <f t="shared" si="557"/>
        <v>740651.29</v>
      </c>
      <c r="R229" s="67">
        <f t="shared" si="518"/>
        <v>1508093.84</v>
      </c>
      <c r="S229" s="119"/>
      <c r="T229" s="67">
        <f t="shared" ref="T229:Y229" si="558">T230+T231</f>
        <v>560994</v>
      </c>
      <c r="U229" s="67">
        <f t="shared" si="558"/>
        <v>492006</v>
      </c>
      <c r="V229" s="67">
        <f t="shared" si="558"/>
        <v>390965</v>
      </c>
      <c r="W229" s="67">
        <f t="shared" si="558"/>
        <v>208223</v>
      </c>
      <c r="X229" s="67">
        <f t="shared" si="558"/>
        <v>951959</v>
      </c>
      <c r="Y229" s="236">
        <f t="shared" si="558"/>
        <v>700229</v>
      </c>
      <c r="Z229" s="67">
        <f t="shared" si="520"/>
        <v>2208322.84</v>
      </c>
      <c r="AA229" s="119"/>
      <c r="AB229" s="67">
        <f t="shared" ref="AB229:AG229" si="559">AB230+AB231</f>
        <v>492894</v>
      </c>
      <c r="AC229" s="67">
        <f t="shared" si="559"/>
        <v>494902</v>
      </c>
      <c r="AD229" s="67">
        <f t="shared" si="559"/>
        <v>390965</v>
      </c>
      <c r="AE229" s="67">
        <f t="shared" si="559"/>
        <v>193651</v>
      </c>
      <c r="AF229" s="67">
        <f t="shared" si="559"/>
        <v>883859</v>
      </c>
      <c r="AG229" s="236">
        <f t="shared" si="559"/>
        <v>688553</v>
      </c>
      <c r="AH229" s="67">
        <f t="shared" si="522"/>
        <v>2896875.84</v>
      </c>
      <c r="AI229" s="119"/>
      <c r="AJ229" s="67">
        <f t="shared" ref="AJ229:AO229" si="560">AJ230+AJ231</f>
        <v>625670</v>
      </c>
      <c r="AK229" s="67">
        <f t="shared" si="560"/>
        <v>497726</v>
      </c>
      <c r="AL229" s="67">
        <f t="shared" si="560"/>
        <v>390965</v>
      </c>
      <c r="AM229" s="67">
        <f t="shared" si="560"/>
        <v>190285</v>
      </c>
      <c r="AN229" s="67">
        <f t="shared" si="560"/>
        <v>1016635</v>
      </c>
      <c r="AO229" s="236">
        <f t="shared" si="560"/>
        <v>688011</v>
      </c>
      <c r="AP229" s="67">
        <f t="shared" si="524"/>
        <v>3584886.84</v>
      </c>
      <c r="AQ229" s="119"/>
      <c r="AR229" s="67">
        <f t="shared" ref="AR229:AW229" si="561">AR230+AR231</f>
        <v>464165</v>
      </c>
      <c r="AS229" s="67">
        <f t="shared" si="561"/>
        <v>501219</v>
      </c>
      <c r="AT229" s="67">
        <f t="shared" si="561"/>
        <v>395100.4</v>
      </c>
      <c r="AU229" s="67">
        <f t="shared" si="561"/>
        <v>192537</v>
      </c>
      <c r="AV229" s="67">
        <f t="shared" si="561"/>
        <v>859265.4</v>
      </c>
      <c r="AW229" s="236">
        <f t="shared" si="561"/>
        <v>693756</v>
      </c>
      <c r="AX229" s="67">
        <f t="shared" si="526"/>
        <v>4278642.84</v>
      </c>
      <c r="AY229" s="119"/>
      <c r="AZ229" s="67">
        <f t="shared" ref="AZ229:BE229" si="562">AZ230+AZ231</f>
        <v>469652</v>
      </c>
      <c r="BA229" s="67">
        <f t="shared" si="562"/>
        <v>500730</v>
      </c>
      <c r="BB229" s="67">
        <f t="shared" si="562"/>
        <v>406681.78</v>
      </c>
      <c r="BC229" s="67">
        <f t="shared" si="562"/>
        <v>213988</v>
      </c>
      <c r="BD229" s="67">
        <f t="shared" si="562"/>
        <v>876333.78</v>
      </c>
      <c r="BE229" s="236">
        <f t="shared" si="562"/>
        <v>714718</v>
      </c>
      <c r="BF229" s="67">
        <f t="shared" si="528"/>
        <v>4993360.84</v>
      </c>
      <c r="BG229" s="119"/>
      <c r="BH229" s="67">
        <f t="shared" ref="BH229:BM229" si="563">BH230+BH231</f>
        <v>520494</v>
      </c>
      <c r="BI229" s="73">
        <f t="shared" si="563"/>
        <v>418649.56999999995</v>
      </c>
      <c r="BJ229" s="67">
        <f t="shared" si="563"/>
        <v>406681.78</v>
      </c>
      <c r="BK229" s="67">
        <f t="shared" si="563"/>
        <v>203172</v>
      </c>
      <c r="BL229" s="67">
        <f t="shared" si="563"/>
        <v>927175.78</v>
      </c>
      <c r="BM229" s="236">
        <f t="shared" si="563"/>
        <v>621821.56999999995</v>
      </c>
      <c r="BN229" s="67">
        <f t="shared" si="530"/>
        <v>5615182.4100000001</v>
      </c>
      <c r="BO229" s="119"/>
      <c r="BP229" s="67">
        <f t="shared" ref="BP229:BU229" si="564">BP230+BP231</f>
        <v>488117</v>
      </c>
      <c r="BQ229" s="67">
        <f t="shared" si="564"/>
        <v>465055.58999999997</v>
      </c>
      <c r="BR229" s="67">
        <f t="shared" si="564"/>
        <v>406681.78</v>
      </c>
      <c r="BS229" s="67">
        <f t="shared" si="564"/>
        <v>212636.31875000001</v>
      </c>
      <c r="BT229" s="67">
        <f t="shared" si="564"/>
        <v>894798.78</v>
      </c>
      <c r="BU229" s="236">
        <f t="shared" si="564"/>
        <v>677691.90874999994</v>
      </c>
      <c r="BV229" s="67">
        <f t="shared" si="532"/>
        <v>6292874.3187499996</v>
      </c>
      <c r="BW229" s="117"/>
      <c r="BX229" s="67">
        <f t="shared" ref="BX229:CC229" si="565">BX230+BX231</f>
        <v>508284.36598988652</v>
      </c>
      <c r="BY229" s="67">
        <f t="shared" si="565"/>
        <v>485780.16</v>
      </c>
      <c r="BZ229" s="67">
        <f t="shared" si="565"/>
        <v>406681.78</v>
      </c>
      <c r="CA229" s="67">
        <f t="shared" si="565"/>
        <v>212636.31875000001</v>
      </c>
      <c r="CB229" s="67">
        <f t="shared" si="565"/>
        <v>914966.1459898866</v>
      </c>
      <c r="CC229" s="67">
        <f t="shared" si="565"/>
        <v>698416.47875000001</v>
      </c>
      <c r="CD229" s="67">
        <f t="shared" si="534"/>
        <v>6991290.7974999994</v>
      </c>
      <c r="CE229" s="117"/>
      <c r="CF229" s="67">
        <f>CF230+CF231</f>
        <v>457219.25267347827</v>
      </c>
      <c r="CG229" s="67"/>
      <c r="CH229" s="67">
        <f>CH230+CH231</f>
        <v>406681.78</v>
      </c>
      <c r="CI229" s="67"/>
      <c r="CJ229" s="67">
        <f>CJ230+CJ231</f>
        <v>863901.03267347824</v>
      </c>
      <c r="CK229" s="67">
        <f>CK230+CK231</f>
        <v>0</v>
      </c>
      <c r="CL229" s="117"/>
      <c r="CM229" s="67">
        <f>CM230+CM231</f>
        <v>470011.28175595409</v>
      </c>
      <c r="CN229" s="67"/>
      <c r="CO229" s="67">
        <f>CO230+CO231</f>
        <v>406681.78</v>
      </c>
      <c r="CP229" s="67"/>
      <c r="CQ229" s="67">
        <f>CQ230+CQ231</f>
        <v>876693.06175595417</v>
      </c>
      <c r="CR229" s="67">
        <f>CR230+CR231</f>
        <v>0</v>
      </c>
      <c r="CS229" s="80"/>
      <c r="CT229" s="66">
        <f t="shared" ref="CT229:CT249" si="566">E229+L229+T229+AB229+AJ229+AR229+AZ229+BH229+BP229+BX229+CF229+CM229</f>
        <v>6073999.9004193181</v>
      </c>
      <c r="CU229" s="66">
        <f t="shared" ref="CU229:CU249" si="567">F229+M229+U229+AC229+AK229+AS229+BA229+BI229+BQ229+BY229+CG229+CN229</f>
        <v>4864927.6100000003</v>
      </c>
      <c r="CV229" s="66">
        <f t="shared" ref="CV229:CV249" si="568">G229+N229+V229+AD229+AL229+AT229+BB229+BJ229+BR229+BZ229+CH229+CO229</f>
        <v>4790016.080000001</v>
      </c>
      <c r="CW229" s="66">
        <f t="shared" ref="CW229:CW249" si="569">H229+O229+W229+AE229+AM229+AU229+BC229+BK229+BS229+CA229+CI229+CP229</f>
        <v>2126363.1875</v>
      </c>
      <c r="CX229" s="66">
        <f>CX230+CX231</f>
        <v>10864015.980419319</v>
      </c>
      <c r="CY229" s="66">
        <f>CY230+CY231</f>
        <v>6991290.7975000003</v>
      </c>
    </row>
    <row r="230" spans="1:103" x14ac:dyDescent="0.25">
      <c r="A230" s="77">
        <v>2201010110</v>
      </c>
      <c r="B230" s="89"/>
      <c r="C230" s="75"/>
      <c r="D230" s="277" t="s">
        <v>169</v>
      </c>
      <c r="E230" s="72">
        <v>468057</v>
      </c>
      <c r="F230" s="72">
        <v>488559</v>
      </c>
      <c r="G230" s="72">
        <v>288094.26</v>
      </c>
      <c r="H230" s="72">
        <v>278883.55</v>
      </c>
      <c r="I230" s="73">
        <f t="shared" ref="I230:J237" si="570">E230+G230</f>
        <v>756151.26</v>
      </c>
      <c r="J230" s="73">
        <f t="shared" si="570"/>
        <v>767442.55</v>
      </c>
      <c r="K230" s="120"/>
      <c r="L230" s="70">
        <v>484012</v>
      </c>
      <c r="M230" s="72">
        <v>480404</v>
      </c>
      <c r="N230" s="70">
        <v>288094.26</v>
      </c>
      <c r="O230" s="70">
        <v>220351</v>
      </c>
      <c r="P230" s="67">
        <f t="shared" ref="P230:Q237" si="571">L230+N230</f>
        <v>772106.26</v>
      </c>
      <c r="Q230" s="236">
        <f t="shared" si="571"/>
        <v>700755</v>
      </c>
      <c r="R230" s="67">
        <f t="shared" si="518"/>
        <v>1468197.55</v>
      </c>
      <c r="S230" s="119"/>
      <c r="T230" s="275">
        <v>528779</v>
      </c>
      <c r="U230" s="274">
        <v>492006</v>
      </c>
      <c r="V230" s="68">
        <v>288094.26</v>
      </c>
      <c r="W230" s="68">
        <v>208223</v>
      </c>
      <c r="X230" s="67">
        <f t="shared" ref="X230:Y237" si="572">T230+V230</f>
        <v>816873.26</v>
      </c>
      <c r="Y230" s="236">
        <f t="shared" si="572"/>
        <v>700229</v>
      </c>
      <c r="Z230" s="67">
        <f t="shared" si="520"/>
        <v>2168426.5499999998</v>
      </c>
      <c r="AA230" s="119"/>
      <c r="AB230" s="275">
        <v>460679</v>
      </c>
      <c r="AC230" s="274">
        <v>494902</v>
      </c>
      <c r="AD230" s="68">
        <v>288094.26</v>
      </c>
      <c r="AE230" s="68">
        <v>193651</v>
      </c>
      <c r="AF230" s="67">
        <f t="shared" ref="AF230:AG237" si="573">AB230+AD230</f>
        <v>748773.26</v>
      </c>
      <c r="AG230" s="236">
        <f t="shared" si="573"/>
        <v>688553</v>
      </c>
      <c r="AH230" s="67">
        <f t="shared" si="522"/>
        <v>2856979.55</v>
      </c>
      <c r="AI230" s="119"/>
      <c r="AJ230" s="70">
        <v>593455</v>
      </c>
      <c r="AK230" s="72">
        <v>497726</v>
      </c>
      <c r="AL230" s="68">
        <v>288094.26</v>
      </c>
      <c r="AM230" s="68">
        <v>190285</v>
      </c>
      <c r="AN230" s="67">
        <f t="shared" ref="AN230:AO237" si="574">AJ230+AL230</f>
        <v>881549.26</v>
      </c>
      <c r="AO230" s="236">
        <f t="shared" si="574"/>
        <v>688011</v>
      </c>
      <c r="AP230" s="67">
        <f t="shared" si="524"/>
        <v>3544990.55</v>
      </c>
      <c r="AQ230" s="119"/>
      <c r="AR230" s="70">
        <v>431950</v>
      </c>
      <c r="AS230" s="72">
        <v>501219</v>
      </c>
      <c r="AT230" s="70">
        <v>288094.26</v>
      </c>
      <c r="AU230" s="70">
        <v>192537</v>
      </c>
      <c r="AV230" s="67">
        <f t="shared" ref="AV230:AW237" si="575">AR230+AT230</f>
        <v>720044.26</v>
      </c>
      <c r="AW230" s="236">
        <f t="shared" si="575"/>
        <v>693756</v>
      </c>
      <c r="AX230" s="67">
        <f t="shared" si="526"/>
        <v>4238746.55</v>
      </c>
      <c r="AY230" s="119"/>
      <c r="AZ230" s="70">
        <v>437437</v>
      </c>
      <c r="BA230" s="72">
        <v>500730</v>
      </c>
      <c r="BB230" s="70">
        <v>299675.64</v>
      </c>
      <c r="BC230" s="70">
        <v>213988</v>
      </c>
      <c r="BD230" s="67">
        <f t="shared" ref="BD230:BE237" si="576">AZ230+BB230</f>
        <v>737112.64</v>
      </c>
      <c r="BE230" s="236">
        <f t="shared" si="576"/>
        <v>714718</v>
      </c>
      <c r="BF230" s="67">
        <f t="shared" si="528"/>
        <v>4953464.55</v>
      </c>
      <c r="BG230" s="119"/>
      <c r="BH230" s="70">
        <v>488279</v>
      </c>
      <c r="BI230" s="251">
        <f>418649.57-25118.97</f>
        <v>393530.6</v>
      </c>
      <c r="BJ230" s="70">
        <v>299675.64</v>
      </c>
      <c r="BK230" s="70">
        <v>203172</v>
      </c>
      <c r="BL230" s="67">
        <f t="shared" ref="BL230:BM237" si="577">BH230+BJ230</f>
        <v>787954.64</v>
      </c>
      <c r="BM230" s="236">
        <f t="shared" si="577"/>
        <v>596702.6</v>
      </c>
      <c r="BN230" s="67">
        <f t="shared" si="530"/>
        <v>5550167.1499999994</v>
      </c>
      <c r="BO230" s="119"/>
      <c r="BP230" s="70">
        <v>455902</v>
      </c>
      <c r="BQ230" s="70">
        <v>434789.99</v>
      </c>
      <c r="BR230" s="70">
        <v>299675.64</v>
      </c>
      <c r="BS230" s="70">
        <f t="shared" ref="BS230:BS237" si="578">(H230+O230+W230+AE230+AM230+AU230+BC230+BK230)/8</f>
        <v>212636.31875000001</v>
      </c>
      <c r="BT230" s="67">
        <f t="shared" ref="BT230:BU237" si="579">BP230+BR230</f>
        <v>755577.64</v>
      </c>
      <c r="BU230" s="236">
        <f t="shared" si="579"/>
        <v>647426.30874999997</v>
      </c>
      <c r="BV230" s="67">
        <f t="shared" si="532"/>
        <v>6197593.4587499993</v>
      </c>
      <c r="BW230" s="117"/>
      <c r="BX230" s="70">
        <v>476069.61598988652</v>
      </c>
      <c r="BY230" s="70">
        <v>443954.62</v>
      </c>
      <c r="BZ230" s="70">
        <v>299675.64</v>
      </c>
      <c r="CA230" s="70">
        <f t="shared" ref="CA230:CA237" si="580">AVERAGE(BS230,BK230,BC230,AU230,AM230,AE230,W230,O230,H230)</f>
        <v>212636.31875000001</v>
      </c>
      <c r="CB230" s="67">
        <f t="shared" ref="CB230:CC237" si="581">BX230+BZ230</f>
        <v>775745.25598988659</v>
      </c>
      <c r="CC230" s="67">
        <f t="shared" si="581"/>
        <v>656590.93874999997</v>
      </c>
      <c r="CD230" s="67">
        <f t="shared" si="534"/>
        <v>6854184.397499999</v>
      </c>
      <c r="CE230" s="117"/>
      <c r="CF230" s="70">
        <v>425004.50267347827</v>
      </c>
      <c r="CG230" s="70"/>
      <c r="CH230" s="70">
        <v>299675.64</v>
      </c>
      <c r="CI230" s="70"/>
      <c r="CJ230" s="67">
        <f t="shared" ref="CJ230:CK237" si="582">CF230+CH230</f>
        <v>724680.14267347823</v>
      </c>
      <c r="CK230" s="67">
        <f t="shared" si="582"/>
        <v>0</v>
      </c>
      <c r="CL230" s="117"/>
      <c r="CM230" s="70">
        <v>437796.53175595409</v>
      </c>
      <c r="CN230" s="70"/>
      <c r="CO230" s="70">
        <v>299675.64</v>
      </c>
      <c r="CP230" s="70"/>
      <c r="CQ230" s="67">
        <f t="shared" ref="CQ230:CR237" si="583">CM230+CO230</f>
        <v>737472.17175595416</v>
      </c>
      <c r="CR230" s="67">
        <f t="shared" si="583"/>
        <v>0</v>
      </c>
      <c r="CS230" s="50"/>
      <c r="CT230" s="272">
        <f t="shared" si="566"/>
        <v>5687420.6504193181</v>
      </c>
      <c r="CU230" s="272">
        <f t="shared" si="567"/>
        <v>4727821.21</v>
      </c>
      <c r="CV230" s="272">
        <f t="shared" si="568"/>
        <v>3526619.4000000008</v>
      </c>
      <c r="CW230" s="272">
        <f t="shared" si="569"/>
        <v>2126363.1875</v>
      </c>
      <c r="CX230" s="272">
        <f t="shared" ref="CX230:CY237" si="584">CT230+CV230</f>
        <v>9214040.0504193194</v>
      </c>
      <c r="CY230" s="272">
        <f t="shared" si="584"/>
        <v>6854184.3975</v>
      </c>
    </row>
    <row r="231" spans="1:103" x14ac:dyDescent="0.25">
      <c r="A231" s="77">
        <v>2201010120</v>
      </c>
      <c r="B231" s="89"/>
      <c r="C231" s="75"/>
      <c r="D231" s="277" t="s">
        <v>168</v>
      </c>
      <c r="E231" s="72">
        <v>32215</v>
      </c>
      <c r="F231" s="276">
        <v>0</v>
      </c>
      <c r="G231" s="72">
        <v>102870.74</v>
      </c>
      <c r="H231" s="72">
        <v>0</v>
      </c>
      <c r="I231" s="73">
        <f t="shared" si="570"/>
        <v>135085.74</v>
      </c>
      <c r="J231" s="73">
        <f t="shared" si="570"/>
        <v>0</v>
      </c>
      <c r="K231" s="120"/>
      <c r="L231" s="70">
        <v>32215</v>
      </c>
      <c r="M231" s="72">
        <f>13663.61+6490.9+2452.11+6198.97+1975.12+9115.58</f>
        <v>39896.29</v>
      </c>
      <c r="N231" s="70">
        <v>102870.74</v>
      </c>
      <c r="O231" s="70">
        <v>0</v>
      </c>
      <c r="P231" s="67">
        <f t="shared" si="571"/>
        <v>135085.74</v>
      </c>
      <c r="Q231" s="236">
        <f t="shared" si="571"/>
        <v>39896.29</v>
      </c>
      <c r="R231" s="67">
        <f t="shared" si="518"/>
        <v>39896.29</v>
      </c>
      <c r="S231" s="119"/>
      <c r="T231" s="275">
        <v>32215</v>
      </c>
      <c r="U231" s="70">
        <v>0</v>
      </c>
      <c r="V231" s="68">
        <v>102870.74</v>
      </c>
      <c r="W231" s="68">
        <v>0</v>
      </c>
      <c r="X231" s="67">
        <f t="shared" si="572"/>
        <v>135085.74</v>
      </c>
      <c r="Y231" s="236">
        <f t="shared" si="572"/>
        <v>0</v>
      </c>
      <c r="Z231" s="67">
        <f t="shared" si="520"/>
        <v>39896.29</v>
      </c>
      <c r="AA231" s="119"/>
      <c r="AB231" s="275">
        <v>32215</v>
      </c>
      <c r="AC231" s="274">
        <v>0</v>
      </c>
      <c r="AD231" s="68">
        <v>102870.74</v>
      </c>
      <c r="AE231" s="68">
        <v>0</v>
      </c>
      <c r="AF231" s="67">
        <f t="shared" si="573"/>
        <v>135085.74</v>
      </c>
      <c r="AG231" s="236">
        <f t="shared" si="573"/>
        <v>0</v>
      </c>
      <c r="AH231" s="67">
        <f t="shared" si="522"/>
        <v>39896.29</v>
      </c>
      <c r="AI231" s="119"/>
      <c r="AJ231" s="70">
        <v>32215</v>
      </c>
      <c r="AK231" s="72">
        <v>0</v>
      </c>
      <c r="AL231" s="68">
        <v>102870.74</v>
      </c>
      <c r="AM231" s="68">
        <v>0</v>
      </c>
      <c r="AN231" s="67">
        <f t="shared" si="574"/>
        <v>135085.74</v>
      </c>
      <c r="AO231" s="236">
        <f t="shared" si="574"/>
        <v>0</v>
      </c>
      <c r="AP231" s="67">
        <f t="shared" si="524"/>
        <v>39896.29</v>
      </c>
      <c r="AQ231" s="119"/>
      <c r="AR231" s="70">
        <v>32215</v>
      </c>
      <c r="AS231" s="72">
        <v>0</v>
      </c>
      <c r="AT231" s="70">
        <v>107006.14</v>
      </c>
      <c r="AU231" s="70">
        <v>0</v>
      </c>
      <c r="AV231" s="67">
        <f t="shared" si="575"/>
        <v>139221.14000000001</v>
      </c>
      <c r="AW231" s="236">
        <f t="shared" si="575"/>
        <v>0</v>
      </c>
      <c r="AX231" s="67">
        <f t="shared" si="526"/>
        <v>39896.29</v>
      </c>
      <c r="AY231" s="119"/>
      <c r="AZ231" s="70">
        <v>32215</v>
      </c>
      <c r="BA231" s="72">
        <v>0</v>
      </c>
      <c r="BB231" s="70">
        <v>107006.14</v>
      </c>
      <c r="BC231" s="70">
        <v>0</v>
      </c>
      <c r="BD231" s="67">
        <f t="shared" si="576"/>
        <v>139221.14000000001</v>
      </c>
      <c r="BE231" s="236">
        <f t="shared" si="576"/>
        <v>0</v>
      </c>
      <c r="BF231" s="67">
        <f t="shared" si="528"/>
        <v>39896.29</v>
      </c>
      <c r="BG231" s="119"/>
      <c r="BH231" s="70">
        <v>32215</v>
      </c>
      <c r="BI231" s="251">
        <v>25118.97</v>
      </c>
      <c r="BJ231" s="70">
        <v>107006.14</v>
      </c>
      <c r="BK231" s="70">
        <v>0</v>
      </c>
      <c r="BL231" s="67">
        <f t="shared" si="577"/>
        <v>139221.14000000001</v>
      </c>
      <c r="BM231" s="236">
        <f t="shared" si="577"/>
        <v>25118.97</v>
      </c>
      <c r="BN231" s="67">
        <f t="shared" si="530"/>
        <v>65015.26</v>
      </c>
      <c r="BO231" s="119"/>
      <c r="BP231" s="70">
        <v>32215</v>
      </c>
      <c r="BQ231" s="70">
        <v>30265.600000000002</v>
      </c>
      <c r="BR231" s="70">
        <v>107006.14</v>
      </c>
      <c r="BS231" s="70">
        <f t="shared" si="578"/>
        <v>0</v>
      </c>
      <c r="BT231" s="67">
        <f t="shared" si="579"/>
        <v>139221.14000000001</v>
      </c>
      <c r="BU231" s="236">
        <f t="shared" si="579"/>
        <v>30265.600000000002</v>
      </c>
      <c r="BV231" s="67">
        <f t="shared" si="532"/>
        <v>95280.86</v>
      </c>
      <c r="BW231" s="117"/>
      <c r="BX231" s="70">
        <v>32214.75</v>
      </c>
      <c r="BY231" s="70">
        <v>41825.54</v>
      </c>
      <c r="BZ231" s="70">
        <v>107006.14</v>
      </c>
      <c r="CA231" s="70">
        <f t="shared" si="580"/>
        <v>0</v>
      </c>
      <c r="CB231" s="67">
        <f t="shared" si="581"/>
        <v>139220.89000000001</v>
      </c>
      <c r="CC231" s="67">
        <f t="shared" si="581"/>
        <v>41825.54</v>
      </c>
      <c r="CD231" s="273">
        <f t="shared" si="534"/>
        <v>137106.4</v>
      </c>
      <c r="CE231" s="117"/>
      <c r="CF231" s="70">
        <v>32214.75</v>
      </c>
      <c r="CG231" s="70"/>
      <c r="CH231" s="70">
        <v>107006.14</v>
      </c>
      <c r="CI231" s="70"/>
      <c r="CJ231" s="67">
        <f t="shared" si="582"/>
        <v>139220.89000000001</v>
      </c>
      <c r="CK231" s="67">
        <f t="shared" si="582"/>
        <v>0</v>
      </c>
      <c r="CL231" s="117"/>
      <c r="CM231" s="70">
        <v>32214.75</v>
      </c>
      <c r="CN231" s="70"/>
      <c r="CO231" s="70">
        <v>107006.14</v>
      </c>
      <c r="CP231" s="70"/>
      <c r="CQ231" s="67">
        <f t="shared" si="583"/>
        <v>139220.89000000001</v>
      </c>
      <c r="CR231" s="67">
        <f t="shared" si="583"/>
        <v>0</v>
      </c>
      <c r="CS231" s="50"/>
      <c r="CT231" s="272">
        <f t="shared" si="566"/>
        <v>386579.25</v>
      </c>
      <c r="CU231" s="272">
        <f t="shared" si="567"/>
        <v>137106.4</v>
      </c>
      <c r="CV231" s="272">
        <f t="shared" si="568"/>
        <v>1263396.6799999997</v>
      </c>
      <c r="CW231" s="272">
        <f t="shared" si="569"/>
        <v>0</v>
      </c>
      <c r="CX231" s="272">
        <f t="shared" si="584"/>
        <v>1649975.9299999997</v>
      </c>
      <c r="CY231" s="272">
        <f t="shared" si="584"/>
        <v>137106.4</v>
      </c>
    </row>
    <row r="232" spans="1:103" s="79" customFormat="1" x14ac:dyDescent="0.25">
      <c r="A232" s="90">
        <v>2201010200</v>
      </c>
      <c r="B232" s="89"/>
      <c r="C232" s="88"/>
      <c r="D232" s="88" t="s">
        <v>167</v>
      </c>
      <c r="E232" s="73">
        <v>49733</v>
      </c>
      <c r="F232" s="128">
        <v>40241</v>
      </c>
      <c r="G232" s="73">
        <v>177360.48</v>
      </c>
      <c r="H232" s="73">
        <v>285122.78000000003</v>
      </c>
      <c r="I232" s="73">
        <f t="shared" si="570"/>
        <v>227093.48</v>
      </c>
      <c r="J232" s="73">
        <f t="shared" si="570"/>
        <v>325363.78000000003</v>
      </c>
      <c r="K232" s="120"/>
      <c r="L232" s="118">
        <v>41423</v>
      </c>
      <c r="M232" s="73">
        <v>38929</v>
      </c>
      <c r="N232" s="118">
        <v>177360.48</v>
      </c>
      <c r="O232" s="118">
        <v>241922</v>
      </c>
      <c r="P232" s="67">
        <f t="shared" si="571"/>
        <v>218783.48</v>
      </c>
      <c r="Q232" s="236">
        <f t="shared" si="571"/>
        <v>280851</v>
      </c>
      <c r="R232" s="67">
        <f t="shared" si="518"/>
        <v>606214.78</v>
      </c>
      <c r="S232" s="119"/>
      <c r="T232" s="118">
        <v>46907</v>
      </c>
      <c r="U232" s="227">
        <v>37201</v>
      </c>
      <c r="V232" s="67">
        <v>177360.48</v>
      </c>
      <c r="W232" s="67">
        <v>262261</v>
      </c>
      <c r="X232" s="67">
        <f t="shared" si="572"/>
        <v>224267.48</v>
      </c>
      <c r="Y232" s="236">
        <f t="shared" si="572"/>
        <v>299462</v>
      </c>
      <c r="Z232" s="67">
        <f t="shared" si="520"/>
        <v>905676.78</v>
      </c>
      <c r="AA232" s="119"/>
      <c r="AB232" s="118">
        <v>42127</v>
      </c>
      <c r="AC232" s="270">
        <v>34764</v>
      </c>
      <c r="AD232" s="67">
        <v>177360.48</v>
      </c>
      <c r="AE232" s="67">
        <v>233485</v>
      </c>
      <c r="AF232" s="67">
        <f t="shared" si="573"/>
        <v>219487.48</v>
      </c>
      <c r="AG232" s="236">
        <f t="shared" si="573"/>
        <v>268249</v>
      </c>
      <c r="AH232" s="67">
        <f t="shared" si="522"/>
        <v>1173925.78</v>
      </c>
      <c r="AI232" s="119"/>
      <c r="AJ232" s="118">
        <v>39724</v>
      </c>
      <c r="AK232" s="73">
        <v>38964</v>
      </c>
      <c r="AL232" s="67">
        <v>177360.48</v>
      </c>
      <c r="AM232" s="67">
        <v>250463</v>
      </c>
      <c r="AN232" s="67">
        <f t="shared" si="574"/>
        <v>217084.48</v>
      </c>
      <c r="AO232" s="236">
        <f t="shared" si="574"/>
        <v>289427</v>
      </c>
      <c r="AP232" s="67">
        <f t="shared" si="524"/>
        <v>1463352.78</v>
      </c>
      <c r="AQ232" s="119"/>
      <c r="AR232" s="118">
        <v>40481</v>
      </c>
      <c r="AS232" s="73">
        <v>35940</v>
      </c>
      <c r="AT232" s="118">
        <v>184490.37</v>
      </c>
      <c r="AU232" s="118">
        <v>248901</v>
      </c>
      <c r="AV232" s="67">
        <f t="shared" si="575"/>
        <v>224971.37</v>
      </c>
      <c r="AW232" s="236">
        <f t="shared" si="575"/>
        <v>284841</v>
      </c>
      <c r="AX232" s="67">
        <f t="shared" si="526"/>
        <v>1748193.78</v>
      </c>
      <c r="AY232" s="119"/>
      <c r="AZ232" s="118">
        <v>42875</v>
      </c>
      <c r="BA232" s="73">
        <v>37080</v>
      </c>
      <c r="BB232" s="118">
        <v>184490.37</v>
      </c>
      <c r="BC232" s="118">
        <v>253859</v>
      </c>
      <c r="BD232" s="67">
        <f t="shared" si="576"/>
        <v>227365.37</v>
      </c>
      <c r="BE232" s="236">
        <f t="shared" si="576"/>
        <v>290939</v>
      </c>
      <c r="BF232" s="67">
        <f t="shared" si="528"/>
        <v>2039132.78</v>
      </c>
      <c r="BG232" s="119"/>
      <c r="BH232" s="118">
        <v>41075</v>
      </c>
      <c r="BI232" s="225">
        <v>141130.29999999999</v>
      </c>
      <c r="BJ232" s="118">
        <v>184490.37</v>
      </c>
      <c r="BK232" s="118">
        <v>248648</v>
      </c>
      <c r="BL232" s="67">
        <f t="shared" si="577"/>
        <v>225565.37</v>
      </c>
      <c r="BM232" s="236">
        <f t="shared" si="577"/>
        <v>389778.3</v>
      </c>
      <c r="BN232" s="67">
        <f t="shared" si="530"/>
        <v>2428911.08</v>
      </c>
      <c r="BO232" s="119"/>
      <c r="BP232" s="118">
        <v>42257</v>
      </c>
      <c r="BQ232" s="118">
        <v>145214.19</v>
      </c>
      <c r="BR232" s="118">
        <v>184490.37</v>
      </c>
      <c r="BS232" s="118">
        <f t="shared" si="578"/>
        <v>253082.7225</v>
      </c>
      <c r="BT232" s="67">
        <f t="shared" si="579"/>
        <v>226747.37</v>
      </c>
      <c r="BU232" s="236">
        <f t="shared" si="579"/>
        <v>398296.91249999998</v>
      </c>
      <c r="BV232" s="67">
        <f t="shared" si="532"/>
        <v>2827207.9925000002</v>
      </c>
      <c r="BW232" s="117"/>
      <c r="BX232" s="118">
        <v>38065.70331148996</v>
      </c>
      <c r="BY232" s="118">
        <v>144806.49</v>
      </c>
      <c r="BZ232" s="118">
        <v>184490.37</v>
      </c>
      <c r="CA232" s="70">
        <f t="shared" si="580"/>
        <v>253082.72250000003</v>
      </c>
      <c r="CB232" s="67">
        <f t="shared" si="581"/>
        <v>222556.07331148995</v>
      </c>
      <c r="CC232" s="67">
        <f t="shared" si="581"/>
        <v>397889.21250000002</v>
      </c>
      <c r="CD232" s="67">
        <f t="shared" si="534"/>
        <v>3225097.2050000001</v>
      </c>
      <c r="CE232" s="117"/>
      <c r="CF232" s="118">
        <v>40264.349120421772</v>
      </c>
      <c r="CG232" s="118"/>
      <c r="CH232" s="118">
        <v>184490.37</v>
      </c>
      <c r="CI232" s="118"/>
      <c r="CJ232" s="67">
        <f t="shared" si="582"/>
        <v>224754.71912042177</v>
      </c>
      <c r="CK232" s="67">
        <f t="shared" si="582"/>
        <v>0</v>
      </c>
      <c r="CL232" s="117"/>
      <c r="CM232" s="118">
        <v>42257.787372945786</v>
      </c>
      <c r="CN232" s="118"/>
      <c r="CO232" s="118">
        <v>184490.37</v>
      </c>
      <c r="CP232" s="118"/>
      <c r="CQ232" s="67">
        <f t="shared" si="583"/>
        <v>226748.15737294577</v>
      </c>
      <c r="CR232" s="67">
        <f t="shared" si="583"/>
        <v>0</v>
      </c>
      <c r="CS232" s="80"/>
      <c r="CT232" s="66">
        <f t="shared" si="566"/>
        <v>507189.8398048575</v>
      </c>
      <c r="CU232" s="66">
        <f t="shared" si="567"/>
        <v>694269.98</v>
      </c>
      <c r="CV232" s="66">
        <f t="shared" si="568"/>
        <v>2178234.9900000007</v>
      </c>
      <c r="CW232" s="66">
        <f t="shared" si="569"/>
        <v>2530827.2250000001</v>
      </c>
      <c r="CX232" s="66">
        <f t="shared" si="584"/>
        <v>2685424.8298048582</v>
      </c>
      <c r="CY232" s="66">
        <f t="shared" si="584"/>
        <v>3225097.2050000001</v>
      </c>
    </row>
    <row r="233" spans="1:103" s="79" customFormat="1" x14ac:dyDescent="0.25">
      <c r="A233" s="90">
        <v>2201010300</v>
      </c>
      <c r="B233" s="89"/>
      <c r="C233" s="88"/>
      <c r="D233" s="88" t="s">
        <v>166</v>
      </c>
      <c r="E233" s="73">
        <v>139783</v>
      </c>
      <c r="F233" s="128">
        <v>82985</v>
      </c>
      <c r="G233" s="73">
        <v>230259.14</v>
      </c>
      <c r="H233" s="73">
        <v>336578.45</v>
      </c>
      <c r="I233" s="73">
        <f t="shared" si="570"/>
        <v>370042.14</v>
      </c>
      <c r="J233" s="73">
        <f t="shared" si="570"/>
        <v>419563.45</v>
      </c>
      <c r="K233" s="120"/>
      <c r="L233" s="118">
        <v>106799</v>
      </c>
      <c r="M233" s="73">
        <v>93626</v>
      </c>
      <c r="N233" s="118">
        <v>230259.14</v>
      </c>
      <c r="O233" s="118">
        <v>255701</v>
      </c>
      <c r="P233" s="67">
        <f t="shared" si="571"/>
        <v>337058.14</v>
      </c>
      <c r="Q233" s="236">
        <f t="shared" si="571"/>
        <v>349327</v>
      </c>
      <c r="R233" s="67">
        <f t="shared" si="518"/>
        <v>768890.45</v>
      </c>
      <c r="S233" s="119"/>
      <c r="T233" s="118">
        <v>98237</v>
      </c>
      <c r="U233" s="227">
        <v>94305</v>
      </c>
      <c r="V233" s="67">
        <v>230259.14</v>
      </c>
      <c r="W233" s="67">
        <v>251343</v>
      </c>
      <c r="X233" s="67">
        <f t="shared" si="572"/>
        <v>328496.14</v>
      </c>
      <c r="Y233" s="236">
        <f t="shared" si="572"/>
        <v>345648</v>
      </c>
      <c r="Z233" s="67">
        <f t="shared" si="520"/>
        <v>1114538.45</v>
      </c>
      <c r="AA233" s="119"/>
      <c r="AB233" s="118">
        <v>96994</v>
      </c>
      <c r="AC233" s="270">
        <v>98152</v>
      </c>
      <c r="AD233" s="67">
        <v>230259.14</v>
      </c>
      <c r="AE233" s="67">
        <v>257806</v>
      </c>
      <c r="AF233" s="67">
        <f t="shared" si="573"/>
        <v>327253.14</v>
      </c>
      <c r="AG233" s="236">
        <f t="shared" si="573"/>
        <v>355958</v>
      </c>
      <c r="AH233" s="67">
        <f t="shared" si="522"/>
        <v>1470496.45</v>
      </c>
      <c r="AI233" s="119"/>
      <c r="AJ233" s="118">
        <v>100767</v>
      </c>
      <c r="AK233" s="73">
        <v>94958</v>
      </c>
      <c r="AL233" s="67">
        <v>230259.14</v>
      </c>
      <c r="AM233" s="67">
        <v>265901</v>
      </c>
      <c r="AN233" s="67">
        <f t="shared" si="574"/>
        <v>331026.14</v>
      </c>
      <c r="AO233" s="236">
        <f t="shared" si="574"/>
        <v>360859</v>
      </c>
      <c r="AP233" s="67">
        <f t="shared" si="524"/>
        <v>1831355.45</v>
      </c>
      <c r="AQ233" s="119"/>
      <c r="AR233" s="118">
        <v>89683</v>
      </c>
      <c r="AS233" s="73">
        <v>105768</v>
      </c>
      <c r="AT233" s="118">
        <v>239515.56</v>
      </c>
      <c r="AU233" s="118">
        <v>251121</v>
      </c>
      <c r="AV233" s="67">
        <f t="shared" si="575"/>
        <v>329198.56</v>
      </c>
      <c r="AW233" s="236">
        <f t="shared" si="575"/>
        <v>356889</v>
      </c>
      <c r="AX233" s="67">
        <f t="shared" si="526"/>
        <v>2188244.4500000002</v>
      </c>
      <c r="AY233" s="119"/>
      <c r="AZ233" s="118">
        <v>99174</v>
      </c>
      <c r="BA233" s="73">
        <v>100977</v>
      </c>
      <c r="BB233" s="118">
        <v>239515.56</v>
      </c>
      <c r="BC233" s="118">
        <v>269742</v>
      </c>
      <c r="BD233" s="67">
        <f t="shared" si="576"/>
        <v>338689.56</v>
      </c>
      <c r="BE233" s="236">
        <f t="shared" si="576"/>
        <v>370719</v>
      </c>
      <c r="BF233" s="67">
        <f t="shared" si="528"/>
        <v>2558963.4500000002</v>
      </c>
      <c r="BG233" s="119"/>
      <c r="BH233" s="118">
        <v>113280</v>
      </c>
      <c r="BI233" s="225">
        <v>104776.65</v>
      </c>
      <c r="BJ233" s="118">
        <v>239515.56</v>
      </c>
      <c r="BK233" s="118">
        <v>258602</v>
      </c>
      <c r="BL233" s="67">
        <f t="shared" si="577"/>
        <v>352795.56</v>
      </c>
      <c r="BM233" s="236">
        <f t="shared" si="577"/>
        <v>363378.65</v>
      </c>
      <c r="BN233" s="67">
        <f t="shared" si="530"/>
        <v>2922342.1</v>
      </c>
      <c r="BO233" s="119"/>
      <c r="BP233" s="118">
        <v>104823</v>
      </c>
      <c r="BQ233" s="118">
        <v>109331.29999999999</v>
      </c>
      <c r="BR233" s="118">
        <v>239515.56</v>
      </c>
      <c r="BS233" s="118">
        <f t="shared" si="578"/>
        <v>268349.30625000002</v>
      </c>
      <c r="BT233" s="67">
        <f t="shared" si="579"/>
        <v>344338.56</v>
      </c>
      <c r="BU233" s="236">
        <f t="shared" si="579"/>
        <v>377680.60625000001</v>
      </c>
      <c r="BV233" s="67">
        <f t="shared" si="532"/>
        <v>3300022.7062500003</v>
      </c>
      <c r="BW233" s="117"/>
      <c r="BX233" s="118">
        <v>99955.507456312538</v>
      </c>
      <c r="BY233" s="118">
        <v>76483.23</v>
      </c>
      <c r="BZ233" s="118">
        <v>239515.56</v>
      </c>
      <c r="CA233" s="70">
        <f t="shared" si="580"/>
        <v>268349.30625000002</v>
      </c>
      <c r="CB233" s="67">
        <f t="shared" si="581"/>
        <v>339471.06745631254</v>
      </c>
      <c r="CC233" s="67">
        <f t="shared" si="581"/>
        <v>344832.53625</v>
      </c>
      <c r="CD233" s="67">
        <f t="shared" si="534"/>
        <v>3644855.2425000002</v>
      </c>
      <c r="CE233" s="117"/>
      <c r="CF233" s="118">
        <v>87269.012440984821</v>
      </c>
      <c r="CG233" s="118"/>
      <c r="CH233" s="118">
        <v>239515.56</v>
      </c>
      <c r="CI233" s="118"/>
      <c r="CJ233" s="67">
        <f t="shared" si="582"/>
        <v>326784.57244098483</v>
      </c>
      <c r="CK233" s="67">
        <f t="shared" si="582"/>
        <v>0</v>
      </c>
      <c r="CL233" s="117"/>
      <c r="CM233" s="118">
        <v>91518.347544502787</v>
      </c>
      <c r="CN233" s="118"/>
      <c r="CO233" s="118">
        <v>239515.56</v>
      </c>
      <c r="CP233" s="118"/>
      <c r="CQ233" s="67">
        <f t="shared" si="583"/>
        <v>331033.90754450276</v>
      </c>
      <c r="CR233" s="67">
        <f t="shared" si="583"/>
        <v>0</v>
      </c>
      <c r="CS233" s="80"/>
      <c r="CT233" s="66">
        <f t="shared" si="566"/>
        <v>1228282.8674418</v>
      </c>
      <c r="CU233" s="66">
        <f t="shared" si="567"/>
        <v>961362.17999999993</v>
      </c>
      <c r="CV233" s="66">
        <f t="shared" si="568"/>
        <v>2827904.6200000006</v>
      </c>
      <c r="CW233" s="66">
        <f t="shared" si="569"/>
        <v>2683493.0625</v>
      </c>
      <c r="CX233" s="66">
        <f t="shared" si="584"/>
        <v>4056187.4874418005</v>
      </c>
      <c r="CY233" s="66">
        <f t="shared" si="584"/>
        <v>3644855.2424999997</v>
      </c>
    </row>
    <row r="234" spans="1:103" s="79" customFormat="1" x14ac:dyDescent="0.25">
      <c r="A234" s="90">
        <v>2201010400</v>
      </c>
      <c r="B234" s="103"/>
      <c r="C234" s="229"/>
      <c r="D234" s="88" t="s">
        <v>165</v>
      </c>
      <c r="E234" s="73">
        <v>52930</v>
      </c>
      <c r="F234" s="128">
        <v>29768</v>
      </c>
      <c r="G234" s="73">
        <v>74190.34</v>
      </c>
      <c r="H234" s="73">
        <v>113813.16</v>
      </c>
      <c r="I234" s="73">
        <f t="shared" si="570"/>
        <v>127120.34</v>
      </c>
      <c r="J234" s="73">
        <f t="shared" si="570"/>
        <v>143581.16</v>
      </c>
      <c r="K234" s="120"/>
      <c r="L234" s="118">
        <v>49757</v>
      </c>
      <c r="M234" s="73">
        <v>60089</v>
      </c>
      <c r="N234" s="118">
        <v>74190.34</v>
      </c>
      <c r="O234" s="118">
        <v>1594</v>
      </c>
      <c r="P234" s="67">
        <f t="shared" si="571"/>
        <v>123947.34</v>
      </c>
      <c r="Q234" s="236">
        <f t="shared" si="571"/>
        <v>61683</v>
      </c>
      <c r="R234" s="67">
        <f t="shared" si="518"/>
        <v>205264.16</v>
      </c>
      <c r="S234" s="119"/>
      <c r="T234" s="118">
        <v>50423</v>
      </c>
      <c r="U234" s="227">
        <v>68534</v>
      </c>
      <c r="V234" s="67">
        <v>74190.34</v>
      </c>
      <c r="W234" s="67">
        <v>143378</v>
      </c>
      <c r="X234" s="67">
        <f t="shared" si="572"/>
        <v>124613.34</v>
      </c>
      <c r="Y234" s="236">
        <f t="shared" si="572"/>
        <v>211912</v>
      </c>
      <c r="Z234" s="67">
        <f t="shared" si="520"/>
        <v>417176.16000000003</v>
      </c>
      <c r="AA234" s="119"/>
      <c r="AB234" s="118">
        <v>119657</v>
      </c>
      <c r="AC234" s="270">
        <v>58154</v>
      </c>
      <c r="AD234" s="67">
        <v>74190.34</v>
      </c>
      <c r="AE234" s="67">
        <v>77360</v>
      </c>
      <c r="AF234" s="67">
        <f t="shared" si="573"/>
        <v>193847.34</v>
      </c>
      <c r="AG234" s="236">
        <f t="shared" si="573"/>
        <v>135514</v>
      </c>
      <c r="AH234" s="67">
        <f t="shared" si="522"/>
        <v>552690.16</v>
      </c>
      <c r="AI234" s="119"/>
      <c r="AJ234" s="118">
        <v>101415</v>
      </c>
      <c r="AK234" s="73">
        <v>60236</v>
      </c>
      <c r="AL234" s="67">
        <v>74190.34</v>
      </c>
      <c r="AM234" s="67">
        <v>76640</v>
      </c>
      <c r="AN234" s="67">
        <f t="shared" si="574"/>
        <v>175605.34</v>
      </c>
      <c r="AO234" s="236">
        <f t="shared" si="574"/>
        <v>136876</v>
      </c>
      <c r="AP234" s="67">
        <f t="shared" si="524"/>
        <v>689566.16</v>
      </c>
      <c r="AQ234" s="119"/>
      <c r="AR234" s="118">
        <v>43910</v>
      </c>
      <c r="AS234" s="73">
        <v>6843</v>
      </c>
      <c r="AT234" s="118">
        <v>80275.14</v>
      </c>
      <c r="AU234" s="118">
        <v>76851</v>
      </c>
      <c r="AV234" s="67">
        <f t="shared" si="575"/>
        <v>124185.14</v>
      </c>
      <c r="AW234" s="236">
        <f t="shared" si="575"/>
        <v>83694</v>
      </c>
      <c r="AX234" s="67">
        <f t="shared" si="526"/>
        <v>773260.16</v>
      </c>
      <c r="AY234" s="119"/>
      <c r="AZ234" s="118">
        <v>55020</v>
      </c>
      <c r="BA234" s="73">
        <v>60698</v>
      </c>
      <c r="BB234" s="118">
        <v>80275.14</v>
      </c>
      <c r="BC234" s="118">
        <v>81606</v>
      </c>
      <c r="BD234" s="67">
        <f t="shared" si="576"/>
        <v>135295.14000000001</v>
      </c>
      <c r="BE234" s="236">
        <f t="shared" si="576"/>
        <v>142304</v>
      </c>
      <c r="BF234" s="67">
        <f t="shared" si="528"/>
        <v>915564.16</v>
      </c>
      <c r="BG234" s="119"/>
      <c r="BH234" s="118">
        <v>43230</v>
      </c>
      <c r="BI234" s="225">
        <v>61802.13</v>
      </c>
      <c r="BJ234" s="118">
        <v>80275.14</v>
      </c>
      <c r="BK234" s="118">
        <v>76238</v>
      </c>
      <c r="BL234" s="67">
        <f t="shared" si="577"/>
        <v>123505.14</v>
      </c>
      <c r="BM234" s="236">
        <f t="shared" si="577"/>
        <v>138040.13</v>
      </c>
      <c r="BN234" s="67">
        <f t="shared" si="530"/>
        <v>1053604.29</v>
      </c>
      <c r="BO234" s="119"/>
      <c r="BP234" s="118">
        <v>44642</v>
      </c>
      <c r="BQ234" s="118">
        <v>53882.25</v>
      </c>
      <c r="BR234" s="118">
        <v>80275.14</v>
      </c>
      <c r="BS234" s="118">
        <f t="shared" si="578"/>
        <v>80935.02</v>
      </c>
      <c r="BT234" s="67">
        <f t="shared" si="579"/>
        <v>124917.14</v>
      </c>
      <c r="BU234" s="236">
        <f t="shared" si="579"/>
        <v>134817.27000000002</v>
      </c>
      <c r="BV234" s="67">
        <f t="shared" si="532"/>
        <v>1188421.56</v>
      </c>
      <c r="BW234" s="117"/>
      <c r="BX234" s="118">
        <v>44035.014884716111</v>
      </c>
      <c r="BY234" s="118">
        <v>16231.12</v>
      </c>
      <c r="BZ234" s="118">
        <v>80275.14</v>
      </c>
      <c r="CA234" s="70">
        <f t="shared" si="580"/>
        <v>80935.02</v>
      </c>
      <c r="CB234" s="67">
        <f t="shared" si="581"/>
        <v>124310.15488471612</v>
      </c>
      <c r="CC234" s="67">
        <f t="shared" si="581"/>
        <v>97166.14</v>
      </c>
      <c r="CD234" s="67">
        <f t="shared" si="534"/>
        <v>1285587.7</v>
      </c>
      <c r="CE234" s="117"/>
      <c r="CF234" s="118">
        <v>41191.497866929421</v>
      </c>
      <c r="CG234" s="118"/>
      <c r="CH234" s="118">
        <v>80275.14</v>
      </c>
      <c r="CI234" s="118"/>
      <c r="CJ234" s="67">
        <f t="shared" si="582"/>
        <v>121466.63786692942</v>
      </c>
      <c r="CK234" s="67">
        <f t="shared" si="582"/>
        <v>0</v>
      </c>
      <c r="CL234" s="117"/>
      <c r="CM234" s="118">
        <v>175718.87023697703</v>
      </c>
      <c r="CN234" s="118"/>
      <c r="CO234" s="118">
        <v>80275.14</v>
      </c>
      <c r="CP234" s="118"/>
      <c r="CQ234" s="67">
        <f t="shared" si="583"/>
        <v>255994.01023697702</v>
      </c>
      <c r="CR234" s="67">
        <f t="shared" si="583"/>
        <v>0</v>
      </c>
      <c r="CS234" s="80"/>
      <c r="CT234" s="66">
        <f t="shared" si="566"/>
        <v>821929.38298862253</v>
      </c>
      <c r="CU234" s="66">
        <f t="shared" si="567"/>
        <v>476237.5</v>
      </c>
      <c r="CV234" s="66">
        <f t="shared" si="568"/>
        <v>932877.68</v>
      </c>
      <c r="CW234" s="66">
        <f t="shared" si="569"/>
        <v>809350.20000000007</v>
      </c>
      <c r="CX234" s="66">
        <f t="shared" si="584"/>
        <v>1754807.0629886226</v>
      </c>
      <c r="CY234" s="66">
        <f t="shared" si="584"/>
        <v>1285587.7000000002</v>
      </c>
    </row>
    <row r="235" spans="1:103" s="79" customFormat="1" x14ac:dyDescent="0.25">
      <c r="A235" s="90">
        <v>2201010500</v>
      </c>
      <c r="B235" s="89"/>
      <c r="C235" s="88"/>
      <c r="D235" s="88" t="s">
        <v>164</v>
      </c>
      <c r="E235" s="73">
        <v>87591</v>
      </c>
      <c r="F235" s="128">
        <v>78651</v>
      </c>
      <c r="G235" s="73">
        <v>56250.63</v>
      </c>
      <c r="H235" s="73">
        <v>171597.1</v>
      </c>
      <c r="I235" s="73">
        <f t="shared" si="570"/>
        <v>143841.63</v>
      </c>
      <c r="J235" s="73">
        <f t="shared" si="570"/>
        <v>250248.1</v>
      </c>
      <c r="K235" s="120"/>
      <c r="L235" s="118">
        <v>163835</v>
      </c>
      <c r="M235" s="73">
        <v>69422</v>
      </c>
      <c r="N235" s="118">
        <v>56250.63</v>
      </c>
      <c r="O235" s="118">
        <v>107712</v>
      </c>
      <c r="P235" s="67">
        <f t="shared" si="571"/>
        <v>220085.63</v>
      </c>
      <c r="Q235" s="236">
        <f t="shared" si="571"/>
        <v>177134</v>
      </c>
      <c r="R235" s="67">
        <f t="shared" si="518"/>
        <v>427382.1</v>
      </c>
      <c r="S235" s="119"/>
      <c r="T235" s="118">
        <v>175141</v>
      </c>
      <c r="U235" s="227">
        <v>96169</v>
      </c>
      <c r="V235" s="67">
        <v>56250.63</v>
      </c>
      <c r="W235" s="67">
        <v>126097</v>
      </c>
      <c r="X235" s="67">
        <f t="shared" si="572"/>
        <v>231391.63</v>
      </c>
      <c r="Y235" s="236">
        <f t="shared" si="572"/>
        <v>222266</v>
      </c>
      <c r="Z235" s="67">
        <f t="shared" si="520"/>
        <v>649648.1</v>
      </c>
      <c r="AA235" s="119"/>
      <c r="AB235" s="118">
        <v>127395</v>
      </c>
      <c r="AC235" s="270">
        <v>81663</v>
      </c>
      <c r="AD235" s="67">
        <v>56250.63</v>
      </c>
      <c r="AE235" s="67">
        <v>104659</v>
      </c>
      <c r="AF235" s="67">
        <f t="shared" si="573"/>
        <v>183645.63</v>
      </c>
      <c r="AG235" s="236">
        <f t="shared" si="573"/>
        <v>186322</v>
      </c>
      <c r="AH235" s="67">
        <f t="shared" si="522"/>
        <v>835970.1</v>
      </c>
      <c r="AI235" s="119"/>
      <c r="AJ235" s="118">
        <v>175752</v>
      </c>
      <c r="AK235" s="73">
        <v>61734</v>
      </c>
      <c r="AL235" s="67">
        <v>56250.63</v>
      </c>
      <c r="AM235" s="67">
        <v>141485</v>
      </c>
      <c r="AN235" s="67">
        <f t="shared" si="574"/>
        <v>232002.63</v>
      </c>
      <c r="AO235" s="236">
        <f t="shared" si="574"/>
        <v>203219</v>
      </c>
      <c r="AP235" s="67">
        <f t="shared" si="524"/>
        <v>1039189.1</v>
      </c>
      <c r="AQ235" s="119"/>
      <c r="AR235" s="118">
        <v>94667</v>
      </c>
      <c r="AS235" s="73">
        <v>115151</v>
      </c>
      <c r="AT235" s="118">
        <v>58511.91</v>
      </c>
      <c r="AU235" s="118">
        <v>105032</v>
      </c>
      <c r="AV235" s="67">
        <f t="shared" si="575"/>
        <v>153178.91</v>
      </c>
      <c r="AW235" s="236">
        <f t="shared" si="575"/>
        <v>220183</v>
      </c>
      <c r="AX235" s="67">
        <f t="shared" si="526"/>
        <v>1259372.1000000001</v>
      </c>
      <c r="AY235" s="119"/>
      <c r="AZ235" s="118">
        <v>161187</v>
      </c>
      <c r="BA235" s="73">
        <v>85904</v>
      </c>
      <c r="BB235" s="118">
        <v>58511.91</v>
      </c>
      <c r="BC235" s="118">
        <v>126097</v>
      </c>
      <c r="BD235" s="67">
        <f t="shared" si="576"/>
        <v>219698.91</v>
      </c>
      <c r="BE235" s="236">
        <f t="shared" si="576"/>
        <v>212001</v>
      </c>
      <c r="BF235" s="67">
        <f t="shared" si="528"/>
        <v>1471373.1</v>
      </c>
      <c r="BG235" s="119"/>
      <c r="BH235" s="118">
        <v>152759</v>
      </c>
      <c r="BI235" s="225">
        <v>66483.59</v>
      </c>
      <c r="BJ235" s="118">
        <v>58511.91</v>
      </c>
      <c r="BK235" s="118">
        <v>118514</v>
      </c>
      <c r="BL235" s="67">
        <f t="shared" si="577"/>
        <v>211270.91</v>
      </c>
      <c r="BM235" s="236">
        <f t="shared" si="577"/>
        <v>184997.59</v>
      </c>
      <c r="BN235" s="67">
        <f t="shared" si="530"/>
        <v>1656370.6900000002</v>
      </c>
      <c r="BO235" s="119"/>
      <c r="BP235" s="118">
        <v>112869</v>
      </c>
      <c r="BQ235" s="118">
        <v>75934.64</v>
      </c>
      <c r="BR235" s="118">
        <v>58511.91</v>
      </c>
      <c r="BS235" s="118">
        <f t="shared" si="578"/>
        <v>125149.1375</v>
      </c>
      <c r="BT235" s="67">
        <f t="shared" si="579"/>
        <v>171380.91</v>
      </c>
      <c r="BU235" s="236">
        <f t="shared" si="579"/>
        <v>201083.7775</v>
      </c>
      <c r="BV235" s="67">
        <f t="shared" si="532"/>
        <v>1857454.4675000003</v>
      </c>
      <c r="BW235" s="117"/>
      <c r="BX235" s="118">
        <v>168262.92663858098</v>
      </c>
      <c r="BY235" s="118">
        <v>31006.54</v>
      </c>
      <c r="BZ235" s="118">
        <v>58511.91</v>
      </c>
      <c r="CA235" s="70">
        <f t="shared" si="580"/>
        <v>125149.13750000001</v>
      </c>
      <c r="CB235" s="67">
        <f t="shared" si="581"/>
        <v>226774.83663858098</v>
      </c>
      <c r="CC235" s="67">
        <f t="shared" si="581"/>
        <v>156155.67750000002</v>
      </c>
      <c r="CD235" s="67">
        <f t="shared" si="534"/>
        <v>2013610.1450000003</v>
      </c>
      <c r="CE235" s="117"/>
      <c r="CF235" s="118">
        <v>113603.41229621159</v>
      </c>
      <c r="CG235" s="118"/>
      <c r="CH235" s="118">
        <v>58511.91</v>
      </c>
      <c r="CI235" s="118"/>
      <c r="CJ235" s="67">
        <f t="shared" si="582"/>
        <v>172115.32229621161</v>
      </c>
      <c r="CK235" s="67">
        <f t="shared" si="582"/>
        <v>0</v>
      </c>
      <c r="CL235" s="117"/>
      <c r="CM235" s="118">
        <v>113849.71008938749</v>
      </c>
      <c r="CN235" s="118"/>
      <c r="CO235" s="118">
        <v>58511.91</v>
      </c>
      <c r="CP235" s="118"/>
      <c r="CQ235" s="67">
        <f t="shared" si="583"/>
        <v>172361.62008938749</v>
      </c>
      <c r="CR235" s="67">
        <f t="shared" si="583"/>
        <v>0</v>
      </c>
      <c r="CS235" s="80"/>
      <c r="CT235" s="66">
        <f t="shared" si="566"/>
        <v>1646912.04902418</v>
      </c>
      <c r="CU235" s="66">
        <f t="shared" si="567"/>
        <v>762118.77</v>
      </c>
      <c r="CV235" s="66">
        <f t="shared" si="568"/>
        <v>690836.52000000014</v>
      </c>
      <c r="CW235" s="66">
        <f t="shared" si="569"/>
        <v>1251491.375</v>
      </c>
      <c r="CX235" s="66">
        <f t="shared" si="584"/>
        <v>2337748.5690241801</v>
      </c>
      <c r="CY235" s="66">
        <f t="shared" si="584"/>
        <v>2013610.145</v>
      </c>
    </row>
    <row r="236" spans="1:103" s="79" customFormat="1" x14ac:dyDescent="0.25">
      <c r="A236" s="90">
        <v>2201010600</v>
      </c>
      <c r="B236" s="89"/>
      <c r="C236" s="88"/>
      <c r="D236" s="88" t="s">
        <v>163</v>
      </c>
      <c r="E236" s="73">
        <v>26577</v>
      </c>
      <c r="F236" s="128">
        <v>16602</v>
      </c>
      <c r="G236" s="73">
        <v>36957.96</v>
      </c>
      <c r="H236" s="73">
        <v>105106.48</v>
      </c>
      <c r="I236" s="73">
        <f t="shared" si="570"/>
        <v>63534.96</v>
      </c>
      <c r="J236" s="73">
        <f t="shared" si="570"/>
        <v>121708.48</v>
      </c>
      <c r="K236" s="120"/>
      <c r="L236" s="118">
        <v>21798</v>
      </c>
      <c r="M236" s="73">
        <v>9747</v>
      </c>
      <c r="N236" s="118">
        <v>36957.96</v>
      </c>
      <c r="O236" s="118">
        <v>75147</v>
      </c>
      <c r="P236" s="67">
        <f t="shared" si="571"/>
        <v>58755.96</v>
      </c>
      <c r="Q236" s="236">
        <f t="shared" si="571"/>
        <v>84894</v>
      </c>
      <c r="R236" s="67">
        <f t="shared" si="518"/>
        <v>206602.47999999998</v>
      </c>
      <c r="S236" s="119"/>
      <c r="T236" s="118">
        <v>22756</v>
      </c>
      <c r="U236" s="227">
        <v>11250</v>
      </c>
      <c r="V236" s="67">
        <v>36957.96</v>
      </c>
      <c r="W236" s="67">
        <v>95149</v>
      </c>
      <c r="X236" s="67">
        <f t="shared" si="572"/>
        <v>59713.96</v>
      </c>
      <c r="Y236" s="236">
        <f t="shared" si="572"/>
        <v>106399</v>
      </c>
      <c r="Z236" s="67">
        <f t="shared" si="520"/>
        <v>313001.48</v>
      </c>
      <c r="AA236" s="119"/>
      <c r="AB236" s="118">
        <v>26769</v>
      </c>
      <c r="AC236" s="270">
        <v>10842</v>
      </c>
      <c r="AD236" s="67">
        <v>36957.96</v>
      </c>
      <c r="AE236" s="67">
        <v>95966</v>
      </c>
      <c r="AF236" s="67">
        <f t="shared" si="573"/>
        <v>63726.96</v>
      </c>
      <c r="AG236" s="236">
        <f t="shared" si="573"/>
        <v>106808</v>
      </c>
      <c r="AH236" s="67">
        <f t="shared" si="522"/>
        <v>419809.48</v>
      </c>
      <c r="AI236" s="119"/>
      <c r="AJ236" s="118">
        <v>19676</v>
      </c>
      <c r="AK236" s="73">
        <v>11863</v>
      </c>
      <c r="AL236" s="67">
        <v>36957.96</v>
      </c>
      <c r="AM236" s="67">
        <v>86476</v>
      </c>
      <c r="AN236" s="67">
        <f t="shared" si="574"/>
        <v>56633.96</v>
      </c>
      <c r="AO236" s="236">
        <f t="shared" si="574"/>
        <v>98339</v>
      </c>
      <c r="AP236" s="67">
        <f t="shared" si="524"/>
        <v>518148.48</v>
      </c>
      <c r="AQ236" s="119"/>
      <c r="AR236" s="118">
        <v>19770</v>
      </c>
      <c r="AS236" s="73">
        <v>21475</v>
      </c>
      <c r="AT236" s="118">
        <v>38443.769999999997</v>
      </c>
      <c r="AU236" s="118">
        <v>83356</v>
      </c>
      <c r="AV236" s="67">
        <f t="shared" si="575"/>
        <v>58213.77</v>
      </c>
      <c r="AW236" s="236">
        <f t="shared" si="575"/>
        <v>104831</v>
      </c>
      <c r="AX236" s="67">
        <f t="shared" si="526"/>
        <v>622979.48</v>
      </c>
      <c r="AY236" s="119"/>
      <c r="AZ236" s="118">
        <v>18659</v>
      </c>
      <c r="BA236" s="73">
        <v>11290</v>
      </c>
      <c r="BB236" s="118">
        <v>38443.769999999997</v>
      </c>
      <c r="BC236" s="118">
        <v>90200</v>
      </c>
      <c r="BD236" s="67">
        <f t="shared" si="576"/>
        <v>57102.77</v>
      </c>
      <c r="BE236" s="236">
        <f t="shared" si="576"/>
        <v>101490</v>
      </c>
      <c r="BF236" s="67">
        <f t="shared" si="528"/>
        <v>724469.48</v>
      </c>
      <c r="BG236" s="119"/>
      <c r="BH236" s="118">
        <v>18483</v>
      </c>
      <c r="BI236" s="225">
        <v>9769.76</v>
      </c>
      <c r="BJ236" s="118">
        <v>38443.769999999997</v>
      </c>
      <c r="BK236" s="118">
        <v>87716</v>
      </c>
      <c r="BL236" s="67">
        <f t="shared" si="577"/>
        <v>56926.77</v>
      </c>
      <c r="BM236" s="236">
        <f t="shared" si="577"/>
        <v>97485.759999999995</v>
      </c>
      <c r="BN236" s="67">
        <f t="shared" si="530"/>
        <v>821955.24</v>
      </c>
      <c r="BO236" s="119"/>
      <c r="BP236" s="118">
        <v>23250</v>
      </c>
      <c r="BQ236" s="118">
        <v>11549.86</v>
      </c>
      <c r="BR236" s="118">
        <v>38443.769999999997</v>
      </c>
      <c r="BS236" s="118">
        <f t="shared" si="578"/>
        <v>89889.56</v>
      </c>
      <c r="BT236" s="67">
        <f t="shared" si="579"/>
        <v>61693.77</v>
      </c>
      <c r="BU236" s="236">
        <f t="shared" si="579"/>
        <v>101439.42</v>
      </c>
      <c r="BV236" s="67">
        <f t="shared" si="532"/>
        <v>923394.66</v>
      </c>
      <c r="BW236" s="117"/>
      <c r="BX236" s="118">
        <v>25286.514579137158</v>
      </c>
      <c r="BY236" s="118">
        <v>26352.080000000002</v>
      </c>
      <c r="BZ236" s="118">
        <v>38443.769999999997</v>
      </c>
      <c r="CA236" s="70">
        <f t="shared" si="580"/>
        <v>89889.56</v>
      </c>
      <c r="CB236" s="67">
        <f t="shared" si="581"/>
        <v>63730.284579137151</v>
      </c>
      <c r="CC236" s="67">
        <f t="shared" si="581"/>
        <v>116241.64</v>
      </c>
      <c r="CD236" s="67">
        <f t="shared" si="534"/>
        <v>1039636.3</v>
      </c>
      <c r="CE236" s="117"/>
      <c r="CF236" s="118">
        <v>15232.723015458085</v>
      </c>
      <c r="CG236" s="118"/>
      <c r="CH236" s="118">
        <v>38443.769999999997</v>
      </c>
      <c r="CI236" s="118"/>
      <c r="CJ236" s="67">
        <f t="shared" si="582"/>
        <v>53676.49301545808</v>
      </c>
      <c r="CK236" s="67">
        <f t="shared" si="582"/>
        <v>0</v>
      </c>
      <c r="CL236" s="117"/>
      <c r="CM236" s="118">
        <v>6982.4418885574514</v>
      </c>
      <c r="CN236" s="118"/>
      <c r="CO236" s="118">
        <v>38443.769999999997</v>
      </c>
      <c r="CP236" s="118"/>
      <c r="CQ236" s="67">
        <f t="shared" si="583"/>
        <v>45426.211888557445</v>
      </c>
      <c r="CR236" s="67">
        <f t="shared" si="583"/>
        <v>0</v>
      </c>
      <c r="CS236" s="80"/>
      <c r="CT236" s="66">
        <f t="shared" si="566"/>
        <v>245239.67948315269</v>
      </c>
      <c r="CU236" s="66">
        <f t="shared" si="567"/>
        <v>140740.70000000001</v>
      </c>
      <c r="CV236" s="66">
        <f t="shared" si="568"/>
        <v>453896.19000000006</v>
      </c>
      <c r="CW236" s="66">
        <f t="shared" si="569"/>
        <v>898895.60000000009</v>
      </c>
      <c r="CX236" s="66">
        <f t="shared" si="584"/>
        <v>699135.86948315275</v>
      </c>
      <c r="CY236" s="66">
        <f t="shared" si="584"/>
        <v>1039636.3</v>
      </c>
    </row>
    <row r="237" spans="1:103" s="79" customFormat="1" x14ac:dyDescent="0.25">
      <c r="A237" s="90">
        <v>2201019000</v>
      </c>
      <c r="B237" s="89"/>
      <c r="C237" s="88"/>
      <c r="D237" s="88" t="s">
        <v>162</v>
      </c>
      <c r="E237" s="73">
        <v>0</v>
      </c>
      <c r="F237" s="73">
        <v>0</v>
      </c>
      <c r="G237" s="73">
        <v>31547.16</v>
      </c>
      <c r="H237" s="73">
        <v>0</v>
      </c>
      <c r="I237" s="73">
        <f t="shared" si="570"/>
        <v>31547.16</v>
      </c>
      <c r="J237" s="73">
        <f t="shared" si="570"/>
        <v>0</v>
      </c>
      <c r="K237" s="120"/>
      <c r="L237" s="118">
        <v>0</v>
      </c>
      <c r="M237" s="73">
        <v>0</v>
      </c>
      <c r="N237" s="118">
        <v>31547.16</v>
      </c>
      <c r="O237" s="118">
        <v>0</v>
      </c>
      <c r="P237" s="67">
        <f t="shared" si="571"/>
        <v>31547.16</v>
      </c>
      <c r="Q237" s="236">
        <f t="shared" si="571"/>
        <v>0</v>
      </c>
      <c r="R237" s="67">
        <f t="shared" si="518"/>
        <v>0</v>
      </c>
      <c r="S237" s="119"/>
      <c r="T237" s="118">
        <v>0</v>
      </c>
      <c r="U237" s="227">
        <v>0</v>
      </c>
      <c r="V237" s="67">
        <v>31547.16</v>
      </c>
      <c r="W237" s="67">
        <v>0</v>
      </c>
      <c r="X237" s="67">
        <f t="shared" si="572"/>
        <v>31547.16</v>
      </c>
      <c r="Y237" s="236">
        <f t="shared" si="572"/>
        <v>0</v>
      </c>
      <c r="Z237" s="67">
        <f t="shared" si="520"/>
        <v>0</v>
      </c>
      <c r="AA237" s="119"/>
      <c r="AB237" s="118">
        <v>0</v>
      </c>
      <c r="AC237" s="270">
        <v>0</v>
      </c>
      <c r="AD237" s="67">
        <v>31547.16</v>
      </c>
      <c r="AE237" s="67">
        <v>0</v>
      </c>
      <c r="AF237" s="67">
        <f t="shared" si="573"/>
        <v>31547.16</v>
      </c>
      <c r="AG237" s="236">
        <f t="shared" si="573"/>
        <v>0</v>
      </c>
      <c r="AH237" s="67">
        <f t="shared" si="522"/>
        <v>0</v>
      </c>
      <c r="AI237" s="119"/>
      <c r="AJ237" s="118">
        <v>0</v>
      </c>
      <c r="AK237" s="73">
        <v>0</v>
      </c>
      <c r="AL237" s="67">
        <v>31547.16</v>
      </c>
      <c r="AM237" s="67">
        <v>0</v>
      </c>
      <c r="AN237" s="67">
        <f t="shared" si="574"/>
        <v>31547.16</v>
      </c>
      <c r="AO237" s="236">
        <f t="shared" si="574"/>
        <v>0</v>
      </c>
      <c r="AP237" s="67">
        <f t="shared" si="524"/>
        <v>0</v>
      </c>
      <c r="AQ237" s="119"/>
      <c r="AR237" s="118">
        <v>0</v>
      </c>
      <c r="AS237" s="73">
        <v>0</v>
      </c>
      <c r="AT237" s="118">
        <v>32815.360000000001</v>
      </c>
      <c r="AU237" s="118">
        <v>0</v>
      </c>
      <c r="AV237" s="67">
        <f t="shared" si="575"/>
        <v>32815.360000000001</v>
      </c>
      <c r="AW237" s="236">
        <f t="shared" si="575"/>
        <v>0</v>
      </c>
      <c r="AX237" s="67">
        <f t="shared" si="526"/>
        <v>0</v>
      </c>
      <c r="AY237" s="119"/>
      <c r="AZ237" s="118">
        <v>0</v>
      </c>
      <c r="BA237" s="73">
        <v>0</v>
      </c>
      <c r="BB237" s="118">
        <v>32815.360000000001</v>
      </c>
      <c r="BC237" s="118">
        <v>0</v>
      </c>
      <c r="BD237" s="67">
        <f t="shared" si="576"/>
        <v>32815.360000000001</v>
      </c>
      <c r="BE237" s="236">
        <f t="shared" si="576"/>
        <v>0</v>
      </c>
      <c r="BF237" s="67">
        <f t="shared" si="528"/>
        <v>0</v>
      </c>
      <c r="BG237" s="119"/>
      <c r="BH237" s="118">
        <v>0</v>
      </c>
      <c r="BI237" s="225">
        <v>0</v>
      </c>
      <c r="BJ237" s="118">
        <v>32815.360000000001</v>
      </c>
      <c r="BK237" s="118">
        <v>0</v>
      </c>
      <c r="BL237" s="67">
        <f t="shared" si="577"/>
        <v>32815.360000000001</v>
      </c>
      <c r="BM237" s="236">
        <f t="shared" si="577"/>
        <v>0</v>
      </c>
      <c r="BN237" s="67">
        <f t="shared" si="530"/>
        <v>0</v>
      </c>
      <c r="BO237" s="119"/>
      <c r="BP237" s="118">
        <v>0</v>
      </c>
      <c r="BQ237" s="118">
        <v>0</v>
      </c>
      <c r="BR237" s="118">
        <v>32815.360000000001</v>
      </c>
      <c r="BS237" s="118">
        <f t="shared" si="578"/>
        <v>0</v>
      </c>
      <c r="BT237" s="67">
        <f t="shared" si="579"/>
        <v>32815.360000000001</v>
      </c>
      <c r="BU237" s="236">
        <f t="shared" si="579"/>
        <v>0</v>
      </c>
      <c r="BV237" s="67">
        <f t="shared" si="532"/>
        <v>0</v>
      </c>
      <c r="BW237" s="117"/>
      <c r="BX237" s="118">
        <v>0</v>
      </c>
      <c r="BY237" s="118">
        <v>42053.8</v>
      </c>
      <c r="BZ237" s="118">
        <v>32815.360000000001</v>
      </c>
      <c r="CA237" s="70">
        <f t="shared" si="580"/>
        <v>0</v>
      </c>
      <c r="CB237" s="67">
        <f t="shared" si="581"/>
        <v>32815.360000000001</v>
      </c>
      <c r="CC237" s="67">
        <f t="shared" si="581"/>
        <v>42053.8</v>
      </c>
      <c r="CD237" s="67">
        <f t="shared" si="534"/>
        <v>42053.8</v>
      </c>
      <c r="CE237" s="117"/>
      <c r="CF237" s="118">
        <v>0</v>
      </c>
      <c r="CG237" s="118"/>
      <c r="CH237" s="118">
        <v>32815.360000000001</v>
      </c>
      <c r="CI237" s="118"/>
      <c r="CJ237" s="67">
        <f t="shared" si="582"/>
        <v>32815.360000000001</v>
      </c>
      <c r="CK237" s="67">
        <f t="shared" si="582"/>
        <v>0</v>
      </c>
      <c r="CL237" s="117"/>
      <c r="CM237" s="118">
        <v>0</v>
      </c>
      <c r="CN237" s="118"/>
      <c r="CO237" s="118">
        <v>32815.360000000001</v>
      </c>
      <c r="CP237" s="118"/>
      <c r="CQ237" s="67">
        <f t="shared" si="583"/>
        <v>32815.360000000001</v>
      </c>
      <c r="CR237" s="67">
        <f t="shared" si="583"/>
        <v>0</v>
      </c>
      <c r="CS237" s="80"/>
      <c r="CT237" s="66">
        <f t="shared" si="566"/>
        <v>0</v>
      </c>
      <c r="CU237" s="66">
        <f t="shared" si="567"/>
        <v>42053.8</v>
      </c>
      <c r="CV237" s="66">
        <f t="shared" si="568"/>
        <v>387443.31999999989</v>
      </c>
      <c r="CW237" s="66">
        <f t="shared" si="569"/>
        <v>0</v>
      </c>
      <c r="CX237" s="66">
        <f t="shared" si="584"/>
        <v>387443.31999999989</v>
      </c>
      <c r="CY237" s="66">
        <f t="shared" si="584"/>
        <v>42053.8</v>
      </c>
    </row>
    <row r="238" spans="1:103" x14ac:dyDescent="0.25">
      <c r="A238" s="87">
        <v>2201020000</v>
      </c>
      <c r="B238" s="86"/>
      <c r="C238" s="85" t="s">
        <v>161</v>
      </c>
      <c r="D238" s="84"/>
      <c r="E238" s="62">
        <f t="shared" ref="E238:J238" si="585">E239+E240+E241</f>
        <v>271116</v>
      </c>
      <c r="F238" s="62">
        <f t="shared" si="585"/>
        <v>258418</v>
      </c>
      <c r="G238" s="62">
        <f t="shared" si="585"/>
        <v>329129.58999999997</v>
      </c>
      <c r="H238" s="62">
        <f t="shared" si="585"/>
        <v>385812.81</v>
      </c>
      <c r="I238" s="62">
        <f t="shared" si="585"/>
        <v>600245.59</v>
      </c>
      <c r="J238" s="62">
        <f t="shared" si="585"/>
        <v>644230.81000000006</v>
      </c>
      <c r="K238" s="120"/>
      <c r="L238" s="61">
        <f t="shared" ref="L238:Q238" si="586">L239+L240+L241</f>
        <v>380520</v>
      </c>
      <c r="M238" s="62">
        <f t="shared" si="586"/>
        <v>272629</v>
      </c>
      <c r="N238" s="61">
        <f t="shared" si="586"/>
        <v>329129.58999999997</v>
      </c>
      <c r="O238" s="61">
        <f t="shared" si="586"/>
        <v>315023</v>
      </c>
      <c r="P238" s="61">
        <f t="shared" si="586"/>
        <v>709649.59000000008</v>
      </c>
      <c r="Q238" s="235">
        <f t="shared" si="586"/>
        <v>587652</v>
      </c>
      <c r="R238" s="61">
        <f t="shared" si="518"/>
        <v>1231882.81</v>
      </c>
      <c r="S238" s="119"/>
      <c r="T238" s="61">
        <f t="shared" ref="T238:Y238" si="587">T239+T240+T241</f>
        <v>381915</v>
      </c>
      <c r="U238" s="61">
        <f t="shared" si="587"/>
        <v>285698</v>
      </c>
      <c r="V238" s="61">
        <f t="shared" si="587"/>
        <v>329129.58999999997</v>
      </c>
      <c r="W238" s="61">
        <f t="shared" si="587"/>
        <v>315305</v>
      </c>
      <c r="X238" s="61">
        <f t="shared" si="587"/>
        <v>711044.59000000008</v>
      </c>
      <c r="Y238" s="235">
        <f t="shared" si="587"/>
        <v>601003</v>
      </c>
      <c r="Z238" s="61">
        <f t="shared" si="520"/>
        <v>1832885.81</v>
      </c>
      <c r="AA238" s="119"/>
      <c r="AB238" s="61">
        <f t="shared" ref="AB238:AG238" si="588">AB239+AB240+AB241</f>
        <v>326522</v>
      </c>
      <c r="AC238" s="61">
        <f t="shared" si="588"/>
        <v>277580</v>
      </c>
      <c r="AD238" s="61">
        <f t="shared" si="588"/>
        <v>329129.58999999997</v>
      </c>
      <c r="AE238" s="61">
        <f t="shared" si="588"/>
        <v>281275</v>
      </c>
      <c r="AF238" s="61">
        <f t="shared" si="588"/>
        <v>655651.59000000008</v>
      </c>
      <c r="AG238" s="235">
        <f t="shared" si="588"/>
        <v>558855</v>
      </c>
      <c r="AH238" s="61">
        <f t="shared" si="522"/>
        <v>2391740.81</v>
      </c>
      <c r="AI238" s="119"/>
      <c r="AJ238" s="61">
        <f t="shared" ref="AJ238:AO238" si="589">AJ239+AJ240+AJ241</f>
        <v>428093</v>
      </c>
      <c r="AK238" s="61">
        <f t="shared" si="589"/>
        <v>274519</v>
      </c>
      <c r="AL238" s="61">
        <f t="shared" si="589"/>
        <v>329129.58999999997</v>
      </c>
      <c r="AM238" s="61">
        <f t="shared" si="589"/>
        <v>289765</v>
      </c>
      <c r="AN238" s="61">
        <f t="shared" si="589"/>
        <v>757222.59000000008</v>
      </c>
      <c r="AO238" s="235">
        <f t="shared" si="589"/>
        <v>564284</v>
      </c>
      <c r="AP238" s="61">
        <f t="shared" si="524"/>
        <v>2956024.81</v>
      </c>
      <c r="AQ238" s="119"/>
      <c r="AR238" s="61">
        <f t="shared" ref="AR238:AW238" si="590">AR239+AR240+AR241</f>
        <v>288533.27271424956</v>
      </c>
      <c r="AS238" s="61">
        <f t="shared" si="590"/>
        <v>293049</v>
      </c>
      <c r="AT238" s="61">
        <f t="shared" si="590"/>
        <v>342953.04000000004</v>
      </c>
      <c r="AU238" s="61">
        <f t="shared" si="590"/>
        <v>297871</v>
      </c>
      <c r="AV238" s="61">
        <f t="shared" si="590"/>
        <v>631486.31271424959</v>
      </c>
      <c r="AW238" s="235">
        <f t="shared" si="590"/>
        <v>590920</v>
      </c>
      <c r="AX238" s="61">
        <f t="shared" si="526"/>
        <v>3546944.81</v>
      </c>
      <c r="AY238" s="119"/>
      <c r="AZ238" s="61">
        <f t="shared" ref="AZ238:BE238" si="591">AZ239+AZ240+AZ241</f>
        <v>334610</v>
      </c>
      <c r="BA238" s="61">
        <f t="shared" si="591"/>
        <v>281730</v>
      </c>
      <c r="BB238" s="61">
        <f t="shared" si="591"/>
        <v>342953.04000000004</v>
      </c>
      <c r="BC238" s="61">
        <f t="shared" si="591"/>
        <v>314175</v>
      </c>
      <c r="BD238" s="61">
        <f t="shared" si="591"/>
        <v>677563.04</v>
      </c>
      <c r="BE238" s="235">
        <f t="shared" si="591"/>
        <v>595905</v>
      </c>
      <c r="BF238" s="61">
        <f t="shared" si="528"/>
        <v>4142849.81</v>
      </c>
      <c r="BG238" s="119"/>
      <c r="BH238" s="61">
        <f t="shared" ref="BH238:BM238" si="592">BH239+BH240+BH241</f>
        <v>350467</v>
      </c>
      <c r="BI238" s="224">
        <f t="shared" si="592"/>
        <v>356068</v>
      </c>
      <c r="BJ238" s="61">
        <f t="shared" si="592"/>
        <v>342953.04000000004</v>
      </c>
      <c r="BK238" s="61">
        <f t="shared" si="592"/>
        <v>302236</v>
      </c>
      <c r="BL238" s="61">
        <f t="shared" si="592"/>
        <v>693420.04</v>
      </c>
      <c r="BM238" s="235">
        <f t="shared" si="592"/>
        <v>658304</v>
      </c>
      <c r="BN238" s="61">
        <f t="shared" si="530"/>
        <v>4801153.8100000005</v>
      </c>
      <c r="BO238" s="119"/>
      <c r="BP238" s="61">
        <f t="shared" ref="BP238:BU238" si="593">BP239+BP240+BP241</f>
        <v>313401</v>
      </c>
      <c r="BQ238" s="61">
        <f t="shared" si="593"/>
        <v>248680.78</v>
      </c>
      <c r="BR238" s="61">
        <f t="shared" si="593"/>
        <v>342953.04000000004</v>
      </c>
      <c r="BS238" s="61">
        <f t="shared" si="593"/>
        <v>312682.85125000001</v>
      </c>
      <c r="BT238" s="61">
        <f t="shared" si="593"/>
        <v>656354.04</v>
      </c>
      <c r="BU238" s="235">
        <f t="shared" si="593"/>
        <v>561363.63124999998</v>
      </c>
      <c r="BV238" s="61">
        <f t="shared" si="532"/>
        <v>5362517.4412500001</v>
      </c>
      <c r="BW238" s="117"/>
      <c r="BX238" s="61">
        <f t="shared" ref="BX238:CC238" si="594">BX239+BX240+BX241</f>
        <v>356751.58291328629</v>
      </c>
      <c r="BY238" s="61">
        <f t="shared" si="594"/>
        <v>282946</v>
      </c>
      <c r="BZ238" s="61">
        <f t="shared" si="594"/>
        <v>342953.04000000004</v>
      </c>
      <c r="CA238" s="61">
        <f t="shared" si="594"/>
        <v>312682.85125000001</v>
      </c>
      <c r="CB238" s="61">
        <f t="shared" si="594"/>
        <v>699704.62291328632</v>
      </c>
      <c r="CC238" s="61">
        <f t="shared" si="594"/>
        <v>595628.85125000007</v>
      </c>
      <c r="CD238" s="61">
        <f t="shared" si="534"/>
        <v>5958146.2925000004</v>
      </c>
      <c r="CE238" s="117"/>
      <c r="CF238" s="61">
        <f>CF239+CF240+CF241</f>
        <v>306073.04134036752</v>
      </c>
      <c r="CG238" s="61"/>
      <c r="CH238" s="61">
        <f>CH239+CH240+CH241</f>
        <v>342953.04000000004</v>
      </c>
      <c r="CI238" s="61"/>
      <c r="CJ238" s="61">
        <f>CJ239+CJ240+CJ241</f>
        <v>649026.08134036756</v>
      </c>
      <c r="CK238" s="61">
        <f>CK239+CK240+CK241</f>
        <v>0</v>
      </c>
      <c r="CL238" s="117"/>
      <c r="CM238" s="61">
        <f>CM239+CM240+CM241</f>
        <v>148510.60769449949</v>
      </c>
      <c r="CN238" s="61"/>
      <c r="CO238" s="61">
        <f>CO239+CO240+CO241</f>
        <v>685906</v>
      </c>
      <c r="CP238" s="61"/>
      <c r="CQ238" s="61">
        <f>CQ239+CQ240+CQ241</f>
        <v>834416.60769449954</v>
      </c>
      <c r="CR238" s="61">
        <f>CR239+CR240+CR241</f>
        <v>0</v>
      </c>
      <c r="CS238" s="50"/>
      <c r="CT238" s="60">
        <f t="shared" si="566"/>
        <v>3886512.5046624029</v>
      </c>
      <c r="CU238" s="60">
        <f t="shared" si="567"/>
        <v>2831317.78</v>
      </c>
      <c r="CV238" s="60">
        <f t="shared" si="568"/>
        <v>4389272.1899999995</v>
      </c>
      <c r="CW238" s="60">
        <f t="shared" si="569"/>
        <v>3126828.5124999997</v>
      </c>
      <c r="CX238" s="60">
        <f>CX239+CX240</f>
        <v>8275784.6946624015</v>
      </c>
      <c r="CY238" s="60">
        <f>CY239+CY240</f>
        <v>5958146.2924999995</v>
      </c>
    </row>
    <row r="239" spans="1:103" s="79" customFormat="1" x14ac:dyDescent="0.25">
      <c r="A239" s="90">
        <v>2201020100</v>
      </c>
      <c r="B239" s="103"/>
      <c r="C239" s="229"/>
      <c r="D239" s="88" t="s">
        <v>122</v>
      </c>
      <c r="E239" s="73">
        <v>55502</v>
      </c>
      <c r="F239" s="73">
        <v>59931</v>
      </c>
      <c r="G239" s="73">
        <v>77193.53</v>
      </c>
      <c r="H239" s="225">
        <v>69866.61</v>
      </c>
      <c r="I239" s="73">
        <f t="shared" ref="I239:J241" si="595">E239+G239</f>
        <v>132695.53</v>
      </c>
      <c r="J239" s="73">
        <f t="shared" si="595"/>
        <v>129797.61</v>
      </c>
      <c r="K239" s="120"/>
      <c r="L239" s="118">
        <v>95572</v>
      </c>
      <c r="M239" s="73">
        <v>60317</v>
      </c>
      <c r="N239" s="118">
        <v>77193.53</v>
      </c>
      <c r="O239" s="118">
        <v>65867</v>
      </c>
      <c r="P239" s="67">
        <f t="shared" ref="P239:Q241" si="596">L239+N239</f>
        <v>172765.53</v>
      </c>
      <c r="Q239" s="236">
        <f t="shared" si="596"/>
        <v>126184</v>
      </c>
      <c r="R239" s="67">
        <f t="shared" si="518"/>
        <v>255981.61</v>
      </c>
      <c r="S239" s="119"/>
      <c r="T239" s="118">
        <v>61983</v>
      </c>
      <c r="U239" s="227">
        <v>64660</v>
      </c>
      <c r="V239" s="67">
        <v>77193.53</v>
      </c>
      <c r="W239" s="67">
        <v>69282</v>
      </c>
      <c r="X239" s="67">
        <f t="shared" ref="X239:Y241" si="597">T239+V239</f>
        <v>139176.53</v>
      </c>
      <c r="Y239" s="236">
        <f t="shared" si="597"/>
        <v>133942</v>
      </c>
      <c r="Z239" s="67">
        <f t="shared" si="520"/>
        <v>389923.61</v>
      </c>
      <c r="AA239" s="119"/>
      <c r="AB239" s="118">
        <v>53347</v>
      </c>
      <c r="AC239" s="270">
        <v>63229</v>
      </c>
      <c r="AD239" s="67">
        <v>77193.53</v>
      </c>
      <c r="AE239" s="67">
        <v>62173</v>
      </c>
      <c r="AF239" s="67">
        <f t="shared" ref="AF239:AG241" si="598">AB239+AD239</f>
        <v>130540.53</v>
      </c>
      <c r="AG239" s="236">
        <f t="shared" si="598"/>
        <v>125402</v>
      </c>
      <c r="AH239" s="67">
        <f t="shared" si="522"/>
        <v>515325.61</v>
      </c>
      <c r="AI239" s="119"/>
      <c r="AJ239" s="118">
        <v>68121</v>
      </c>
      <c r="AK239" s="73">
        <v>60209</v>
      </c>
      <c r="AL239" s="67">
        <v>77193.53</v>
      </c>
      <c r="AM239" s="67">
        <v>62173</v>
      </c>
      <c r="AN239" s="67">
        <f t="shared" ref="AN239:AO241" si="599">AJ239+AL239</f>
        <v>145314.53</v>
      </c>
      <c r="AO239" s="236">
        <f t="shared" si="599"/>
        <v>122382</v>
      </c>
      <c r="AP239" s="67">
        <f t="shared" si="524"/>
        <v>637707.61</v>
      </c>
      <c r="AQ239" s="119"/>
      <c r="AR239" s="118">
        <v>48340.925410901</v>
      </c>
      <c r="AS239" s="73">
        <v>67357</v>
      </c>
      <c r="AT239" s="118">
        <v>80435.66</v>
      </c>
      <c r="AU239" s="118">
        <v>65841</v>
      </c>
      <c r="AV239" s="67">
        <f t="shared" ref="AV239:AW241" si="600">AR239+AT239</f>
        <v>128776.585410901</v>
      </c>
      <c r="AW239" s="236">
        <f t="shared" si="600"/>
        <v>133198</v>
      </c>
      <c r="AX239" s="67">
        <f t="shared" si="526"/>
        <v>770905.61</v>
      </c>
      <c r="AY239" s="119"/>
      <c r="AZ239" s="118">
        <v>54426</v>
      </c>
      <c r="BA239" s="73">
        <v>62435</v>
      </c>
      <c r="BB239" s="118">
        <v>80435.66</v>
      </c>
      <c r="BC239" s="118">
        <v>65867</v>
      </c>
      <c r="BD239" s="67">
        <f t="shared" ref="BD239:BE241" si="601">AZ239+BB239</f>
        <v>134861.66</v>
      </c>
      <c r="BE239" s="236">
        <f t="shared" si="601"/>
        <v>128302</v>
      </c>
      <c r="BF239" s="67">
        <f t="shared" si="528"/>
        <v>899207.61</v>
      </c>
      <c r="BG239" s="119"/>
      <c r="BH239" s="118">
        <v>58557</v>
      </c>
      <c r="BI239" s="240">
        <v>64263.89</v>
      </c>
      <c r="BJ239" s="118">
        <v>80435.66</v>
      </c>
      <c r="BK239" s="118">
        <v>65201</v>
      </c>
      <c r="BL239" s="67">
        <f t="shared" ref="BL239:BM241" si="602">BH239+BJ239</f>
        <v>138992.66</v>
      </c>
      <c r="BM239" s="236">
        <f t="shared" si="602"/>
        <v>129464.89</v>
      </c>
      <c r="BN239" s="67">
        <f t="shared" si="530"/>
        <v>1028672.5</v>
      </c>
      <c r="BO239" s="119"/>
      <c r="BP239" s="118">
        <v>51471</v>
      </c>
      <c r="BQ239" s="118">
        <v>62569</v>
      </c>
      <c r="BR239" s="118">
        <v>80435.66</v>
      </c>
      <c r="BS239" s="118">
        <f>(H239+O239+W239+AE239+AM239+AU239+BC239+BK239)/8</f>
        <v>65783.826249999998</v>
      </c>
      <c r="BT239" s="67">
        <f t="shared" ref="BT239:BU241" si="603">BP239+BR239</f>
        <v>131906.66</v>
      </c>
      <c r="BU239" s="236">
        <f t="shared" si="603"/>
        <v>128352.82625</v>
      </c>
      <c r="BV239" s="67">
        <f t="shared" si="532"/>
        <v>1157025.3262499999</v>
      </c>
      <c r="BW239" s="117"/>
      <c r="BX239" s="118">
        <v>70132.387520845208</v>
      </c>
      <c r="BY239" s="118">
        <v>62568</v>
      </c>
      <c r="BZ239" s="118">
        <v>80435.66</v>
      </c>
      <c r="CA239" s="118">
        <f>AVERAGE(BS239,BK239,BC239,AU239,AM239,AE239,W239,O239,H239)</f>
        <v>65783.826249999998</v>
      </c>
      <c r="CB239" s="67">
        <f t="shared" ref="CB239:CC241" si="604">BX239+BZ239</f>
        <v>150568.0475208452</v>
      </c>
      <c r="CC239" s="67">
        <f t="shared" si="604"/>
        <v>128351.82625</v>
      </c>
      <c r="CD239" s="67">
        <f t="shared" si="534"/>
        <v>1285377.1524999999</v>
      </c>
      <c r="CE239" s="117"/>
      <c r="CF239" s="118">
        <v>49053.929494956974</v>
      </c>
      <c r="CG239" s="118"/>
      <c r="CH239" s="118">
        <v>80435.66</v>
      </c>
      <c r="CI239" s="118"/>
      <c r="CJ239" s="67">
        <f t="shared" ref="CJ239:CK241" si="605">CF239+CH239</f>
        <v>129489.58949495698</v>
      </c>
      <c r="CK239" s="67">
        <f t="shared" si="605"/>
        <v>0</v>
      </c>
      <c r="CL239" s="117"/>
      <c r="CM239" s="118">
        <v>69349.439820836385</v>
      </c>
      <c r="CN239" s="118"/>
      <c r="CO239" s="118">
        <v>160872</v>
      </c>
      <c r="CP239" s="118"/>
      <c r="CQ239" s="67">
        <f t="shared" ref="CQ239:CR241" si="606">CM239+CO239</f>
        <v>230221.43982083639</v>
      </c>
      <c r="CR239" s="67">
        <f t="shared" si="606"/>
        <v>0</v>
      </c>
      <c r="CS239" s="80"/>
      <c r="CT239" s="66">
        <f t="shared" si="566"/>
        <v>735855.68224753952</v>
      </c>
      <c r="CU239" s="66">
        <f t="shared" si="567"/>
        <v>627538.89</v>
      </c>
      <c r="CV239" s="66">
        <f t="shared" si="568"/>
        <v>1029453.6100000002</v>
      </c>
      <c r="CW239" s="66">
        <f t="shared" si="569"/>
        <v>657838.26250000007</v>
      </c>
      <c r="CX239" s="66">
        <f t="shared" ref="CX239:CY241" si="607">CT239+CV239</f>
        <v>1765309.2922475399</v>
      </c>
      <c r="CY239" s="66">
        <f t="shared" si="607"/>
        <v>1285377.1525000001</v>
      </c>
    </row>
    <row r="240" spans="1:103" s="79" customFormat="1" x14ac:dyDescent="0.25">
      <c r="A240" s="90">
        <v>2201020200</v>
      </c>
      <c r="B240" s="271"/>
      <c r="C240" s="88"/>
      <c r="D240" s="88" t="s">
        <v>121</v>
      </c>
      <c r="E240" s="73">
        <v>215614</v>
      </c>
      <c r="F240" s="73">
        <v>198487</v>
      </c>
      <c r="G240" s="73">
        <v>251936.06</v>
      </c>
      <c r="H240" s="225">
        <v>315946.2</v>
      </c>
      <c r="I240" s="73">
        <f t="shared" si="595"/>
        <v>467550.06</v>
      </c>
      <c r="J240" s="73">
        <f t="shared" si="595"/>
        <v>514433.2</v>
      </c>
      <c r="K240" s="120"/>
      <c r="L240" s="118">
        <v>284948</v>
      </c>
      <c r="M240" s="73">
        <v>212312</v>
      </c>
      <c r="N240" s="118">
        <v>251936.06</v>
      </c>
      <c r="O240" s="118">
        <v>249156</v>
      </c>
      <c r="P240" s="67">
        <f t="shared" si="596"/>
        <v>536884.06000000006</v>
      </c>
      <c r="Q240" s="236">
        <f t="shared" si="596"/>
        <v>461468</v>
      </c>
      <c r="R240" s="67">
        <f t="shared" si="518"/>
        <v>975901.2</v>
      </c>
      <c r="S240" s="119"/>
      <c r="T240" s="118">
        <v>319932</v>
      </c>
      <c r="U240" s="227">
        <v>221038</v>
      </c>
      <c r="V240" s="67">
        <v>251936.06</v>
      </c>
      <c r="W240" s="67">
        <v>246023</v>
      </c>
      <c r="X240" s="67">
        <f t="shared" si="597"/>
        <v>571868.06000000006</v>
      </c>
      <c r="Y240" s="236">
        <f t="shared" si="597"/>
        <v>467061</v>
      </c>
      <c r="Z240" s="67">
        <f t="shared" si="520"/>
        <v>1442962.2</v>
      </c>
      <c r="AA240" s="119"/>
      <c r="AB240" s="118">
        <v>273175</v>
      </c>
      <c r="AC240" s="270">
        <v>214351</v>
      </c>
      <c r="AD240" s="67">
        <v>251936.06</v>
      </c>
      <c r="AE240" s="67">
        <v>219102</v>
      </c>
      <c r="AF240" s="67">
        <f t="shared" si="598"/>
        <v>525111.06000000006</v>
      </c>
      <c r="AG240" s="236">
        <f t="shared" si="598"/>
        <v>433453</v>
      </c>
      <c r="AH240" s="67">
        <f t="shared" si="522"/>
        <v>1876415.2</v>
      </c>
      <c r="AI240" s="119"/>
      <c r="AJ240" s="118">
        <v>359972</v>
      </c>
      <c r="AK240" s="73">
        <v>214310</v>
      </c>
      <c r="AL240" s="67">
        <v>251936.06</v>
      </c>
      <c r="AM240" s="67">
        <v>227592</v>
      </c>
      <c r="AN240" s="67">
        <f t="shared" si="599"/>
        <v>611908.06000000006</v>
      </c>
      <c r="AO240" s="236">
        <f t="shared" si="599"/>
        <v>441902</v>
      </c>
      <c r="AP240" s="67">
        <f t="shared" si="524"/>
        <v>2318317.2000000002</v>
      </c>
      <c r="AQ240" s="119"/>
      <c r="AR240" s="118">
        <v>240192.34730334856</v>
      </c>
      <c r="AS240" s="73">
        <v>225692</v>
      </c>
      <c r="AT240" s="118">
        <v>262517.38</v>
      </c>
      <c r="AU240" s="118">
        <v>232030</v>
      </c>
      <c r="AV240" s="67">
        <f t="shared" si="600"/>
        <v>502709.7273033486</v>
      </c>
      <c r="AW240" s="236">
        <f t="shared" si="600"/>
        <v>457722</v>
      </c>
      <c r="AX240" s="67">
        <f t="shared" si="526"/>
        <v>2776039.2</v>
      </c>
      <c r="AY240" s="119"/>
      <c r="AZ240" s="118">
        <v>280184</v>
      </c>
      <c r="BA240" s="73">
        <v>219295</v>
      </c>
      <c r="BB240" s="118">
        <v>262517.38</v>
      </c>
      <c r="BC240" s="118">
        <v>248308</v>
      </c>
      <c r="BD240" s="67">
        <f t="shared" si="601"/>
        <v>542701.38</v>
      </c>
      <c r="BE240" s="236">
        <f t="shared" si="601"/>
        <v>467603</v>
      </c>
      <c r="BF240" s="67">
        <f t="shared" si="528"/>
        <v>3243642.2</v>
      </c>
      <c r="BG240" s="119"/>
      <c r="BH240" s="118">
        <v>291910</v>
      </c>
      <c r="BI240" s="240">
        <v>291804.11</v>
      </c>
      <c r="BJ240" s="118">
        <v>262517.38</v>
      </c>
      <c r="BK240" s="118">
        <v>237035</v>
      </c>
      <c r="BL240" s="67">
        <f t="shared" si="602"/>
        <v>554427.38</v>
      </c>
      <c r="BM240" s="236">
        <f t="shared" si="602"/>
        <v>528839.11</v>
      </c>
      <c r="BN240" s="67">
        <f t="shared" si="530"/>
        <v>3772481.31</v>
      </c>
      <c r="BO240" s="119"/>
      <c r="BP240" s="118">
        <v>261930</v>
      </c>
      <c r="BQ240" s="118">
        <v>186111.78</v>
      </c>
      <c r="BR240" s="118">
        <v>262517.38</v>
      </c>
      <c r="BS240" s="118">
        <f>(H240+O240+W240+AE240+AM240+AU240+BC240+BK240)/8</f>
        <v>246899.02499999999</v>
      </c>
      <c r="BT240" s="67">
        <f t="shared" si="603"/>
        <v>524447.38</v>
      </c>
      <c r="BU240" s="236">
        <f t="shared" si="603"/>
        <v>433010.80499999999</v>
      </c>
      <c r="BV240" s="67">
        <f t="shared" si="532"/>
        <v>4205492.1150000002</v>
      </c>
      <c r="BW240" s="117"/>
      <c r="BX240" s="118">
        <v>286619.19539244106</v>
      </c>
      <c r="BY240" s="118">
        <v>220378</v>
      </c>
      <c r="BZ240" s="118">
        <v>262517.38</v>
      </c>
      <c r="CA240" s="118">
        <f>AVERAGE(BS240,BK240,BC240,AU240,AM240,AE240,W240,O240,H240)</f>
        <v>246899.02500000002</v>
      </c>
      <c r="CB240" s="67">
        <f t="shared" si="604"/>
        <v>549136.57539244113</v>
      </c>
      <c r="CC240" s="67">
        <f t="shared" si="604"/>
        <v>467277.02500000002</v>
      </c>
      <c r="CD240" s="67">
        <f t="shared" si="534"/>
        <v>4672769.1400000006</v>
      </c>
      <c r="CE240" s="117"/>
      <c r="CF240" s="118">
        <v>257019.11184541052</v>
      </c>
      <c r="CG240" s="118"/>
      <c r="CH240" s="118">
        <v>262517.38</v>
      </c>
      <c r="CI240" s="118"/>
      <c r="CJ240" s="67">
        <f t="shared" si="605"/>
        <v>519536.49184541055</v>
      </c>
      <c r="CK240" s="67">
        <f t="shared" si="605"/>
        <v>0</v>
      </c>
      <c r="CL240" s="117"/>
      <c r="CM240" s="118">
        <v>79161.1678736631</v>
      </c>
      <c r="CN240" s="118"/>
      <c r="CO240" s="118">
        <v>525034</v>
      </c>
      <c r="CP240" s="118"/>
      <c r="CQ240" s="67">
        <f t="shared" si="606"/>
        <v>604195.16787366313</v>
      </c>
      <c r="CR240" s="67">
        <f t="shared" si="606"/>
        <v>0</v>
      </c>
      <c r="CS240" s="80"/>
      <c r="CT240" s="66">
        <f t="shared" si="566"/>
        <v>3150656.8224148629</v>
      </c>
      <c r="CU240" s="66">
        <f t="shared" si="567"/>
        <v>2203778.8899999997</v>
      </c>
      <c r="CV240" s="66">
        <f t="shared" si="568"/>
        <v>3359818.5799999996</v>
      </c>
      <c r="CW240" s="66">
        <f t="shared" si="569"/>
        <v>2468990.25</v>
      </c>
      <c r="CX240" s="66">
        <f t="shared" si="607"/>
        <v>6510475.4024148621</v>
      </c>
      <c r="CY240" s="66">
        <f t="shared" si="607"/>
        <v>4672769.1399999997</v>
      </c>
    </row>
    <row r="241" spans="1:103" s="79" customFormat="1" x14ac:dyDescent="0.25">
      <c r="A241" s="90">
        <v>2201029000</v>
      </c>
      <c r="B241" s="103"/>
      <c r="C241" s="229"/>
      <c r="D241" s="88" t="s">
        <v>120</v>
      </c>
      <c r="E241" s="73">
        <v>0</v>
      </c>
      <c r="F241" s="73">
        <v>0</v>
      </c>
      <c r="G241" s="73">
        <v>0</v>
      </c>
      <c r="H241" s="73">
        <v>0</v>
      </c>
      <c r="I241" s="73">
        <f t="shared" si="595"/>
        <v>0</v>
      </c>
      <c r="J241" s="73">
        <f t="shared" si="595"/>
        <v>0</v>
      </c>
      <c r="K241" s="120"/>
      <c r="L241" s="118">
        <v>0</v>
      </c>
      <c r="M241" s="73">
        <v>0</v>
      </c>
      <c r="N241" s="118">
        <v>0</v>
      </c>
      <c r="O241" s="118">
        <v>0</v>
      </c>
      <c r="P241" s="67">
        <f t="shared" si="596"/>
        <v>0</v>
      </c>
      <c r="Q241" s="236">
        <f t="shared" si="596"/>
        <v>0</v>
      </c>
      <c r="R241" s="67">
        <f t="shared" si="518"/>
        <v>0</v>
      </c>
      <c r="S241" s="119"/>
      <c r="T241" s="118">
        <v>0</v>
      </c>
      <c r="U241" s="118">
        <v>0</v>
      </c>
      <c r="V241" s="67">
        <v>0</v>
      </c>
      <c r="W241" s="67">
        <v>0</v>
      </c>
      <c r="X241" s="67">
        <f t="shared" si="597"/>
        <v>0</v>
      </c>
      <c r="Y241" s="236">
        <f t="shared" si="597"/>
        <v>0</v>
      </c>
      <c r="Z241" s="67">
        <f t="shared" si="520"/>
        <v>0</v>
      </c>
      <c r="AA241" s="119"/>
      <c r="AB241" s="118">
        <v>0</v>
      </c>
      <c r="AC241" s="118">
        <v>0</v>
      </c>
      <c r="AD241" s="67">
        <v>0</v>
      </c>
      <c r="AE241" s="67">
        <v>0</v>
      </c>
      <c r="AF241" s="67">
        <f t="shared" si="598"/>
        <v>0</v>
      </c>
      <c r="AG241" s="236">
        <f t="shared" si="598"/>
        <v>0</v>
      </c>
      <c r="AH241" s="67">
        <f t="shared" si="522"/>
        <v>0</v>
      </c>
      <c r="AI241" s="119"/>
      <c r="AJ241" s="118">
        <v>0</v>
      </c>
      <c r="AK241" s="73">
        <v>0</v>
      </c>
      <c r="AL241" s="67">
        <v>0</v>
      </c>
      <c r="AM241" s="67">
        <v>0</v>
      </c>
      <c r="AN241" s="67">
        <f t="shared" si="599"/>
        <v>0</v>
      </c>
      <c r="AO241" s="236">
        <f t="shared" si="599"/>
        <v>0</v>
      </c>
      <c r="AP241" s="67">
        <f t="shared" si="524"/>
        <v>0</v>
      </c>
      <c r="AQ241" s="119"/>
      <c r="AR241" s="118">
        <v>0</v>
      </c>
      <c r="AS241" s="73">
        <v>0</v>
      </c>
      <c r="AT241" s="118">
        <v>0</v>
      </c>
      <c r="AU241" s="118">
        <v>0</v>
      </c>
      <c r="AV241" s="67">
        <f t="shared" si="600"/>
        <v>0</v>
      </c>
      <c r="AW241" s="236">
        <f t="shared" si="600"/>
        <v>0</v>
      </c>
      <c r="AX241" s="67">
        <f t="shared" si="526"/>
        <v>0</v>
      </c>
      <c r="AY241" s="119"/>
      <c r="AZ241" s="118">
        <v>0</v>
      </c>
      <c r="BA241" s="73">
        <v>0</v>
      </c>
      <c r="BB241" s="118">
        <v>0</v>
      </c>
      <c r="BC241" s="118">
        <v>0</v>
      </c>
      <c r="BD241" s="67">
        <f t="shared" si="601"/>
        <v>0</v>
      </c>
      <c r="BE241" s="236">
        <f t="shared" si="601"/>
        <v>0</v>
      </c>
      <c r="BF241" s="67">
        <f t="shared" si="528"/>
        <v>0</v>
      </c>
      <c r="BG241" s="119"/>
      <c r="BH241" s="118">
        <v>0</v>
      </c>
      <c r="BI241" s="240">
        <v>0</v>
      </c>
      <c r="BJ241" s="118">
        <v>0</v>
      </c>
      <c r="BK241" s="118">
        <v>0</v>
      </c>
      <c r="BL241" s="67">
        <f t="shared" si="602"/>
        <v>0</v>
      </c>
      <c r="BM241" s="236">
        <f t="shared" si="602"/>
        <v>0</v>
      </c>
      <c r="BN241" s="67">
        <f t="shared" si="530"/>
        <v>0</v>
      </c>
      <c r="BO241" s="119"/>
      <c r="BP241" s="118">
        <v>0</v>
      </c>
      <c r="BQ241" s="118">
        <v>0</v>
      </c>
      <c r="BR241" s="118">
        <v>0</v>
      </c>
      <c r="BS241" s="118">
        <v>0</v>
      </c>
      <c r="BT241" s="67">
        <f t="shared" si="603"/>
        <v>0</v>
      </c>
      <c r="BU241" s="236">
        <f t="shared" si="603"/>
        <v>0</v>
      </c>
      <c r="BV241" s="67">
        <f t="shared" si="532"/>
        <v>0</v>
      </c>
      <c r="BW241" s="117"/>
      <c r="BX241" s="118">
        <v>0</v>
      </c>
      <c r="BY241" s="118">
        <v>0</v>
      </c>
      <c r="BZ241" s="118">
        <v>0</v>
      </c>
      <c r="CA241" s="118">
        <f>AVERAGE(BS241,BK241,BC241,AU241,AM241,AE241,W241,O241,H241)</f>
        <v>0</v>
      </c>
      <c r="CB241" s="67">
        <f t="shared" si="604"/>
        <v>0</v>
      </c>
      <c r="CC241" s="67">
        <f t="shared" si="604"/>
        <v>0</v>
      </c>
      <c r="CD241" s="67">
        <f t="shared" si="534"/>
        <v>0</v>
      </c>
      <c r="CE241" s="117"/>
      <c r="CF241" s="118">
        <v>0</v>
      </c>
      <c r="CG241" s="118"/>
      <c r="CH241" s="118">
        <v>0</v>
      </c>
      <c r="CI241" s="118"/>
      <c r="CJ241" s="67">
        <f t="shared" si="605"/>
        <v>0</v>
      </c>
      <c r="CK241" s="67">
        <f t="shared" si="605"/>
        <v>0</v>
      </c>
      <c r="CL241" s="117"/>
      <c r="CM241" s="118">
        <v>0</v>
      </c>
      <c r="CN241" s="118"/>
      <c r="CO241" s="118">
        <v>0</v>
      </c>
      <c r="CP241" s="118"/>
      <c r="CQ241" s="67">
        <f t="shared" si="606"/>
        <v>0</v>
      </c>
      <c r="CR241" s="67">
        <f t="shared" si="606"/>
        <v>0</v>
      </c>
      <c r="CS241" s="80"/>
      <c r="CT241" s="66">
        <f t="shared" si="566"/>
        <v>0</v>
      </c>
      <c r="CU241" s="66">
        <f t="shared" si="567"/>
        <v>0</v>
      </c>
      <c r="CV241" s="66">
        <f t="shared" si="568"/>
        <v>0</v>
      </c>
      <c r="CW241" s="66">
        <f t="shared" si="569"/>
        <v>0</v>
      </c>
      <c r="CX241" s="66">
        <f t="shared" si="607"/>
        <v>0</v>
      </c>
      <c r="CY241" s="66">
        <f t="shared" si="607"/>
        <v>0</v>
      </c>
    </row>
    <row r="242" spans="1:103" x14ac:dyDescent="0.25">
      <c r="A242" s="87">
        <v>2201030000</v>
      </c>
      <c r="B242" s="86"/>
      <c r="C242" s="85" t="s">
        <v>160</v>
      </c>
      <c r="D242" s="84"/>
      <c r="E242" s="62">
        <f t="shared" ref="E242:J242" si="608">E243+E244+E245+E246+E247+E248+E267</f>
        <v>505247.97000000003</v>
      </c>
      <c r="F242" s="62">
        <f t="shared" si="608"/>
        <v>417488.91</v>
      </c>
      <c r="G242" s="62">
        <f t="shared" si="608"/>
        <v>167400.70000000001</v>
      </c>
      <c r="H242" s="62">
        <f t="shared" si="608"/>
        <v>164478.16999999998</v>
      </c>
      <c r="I242" s="62">
        <f t="shared" si="608"/>
        <v>672648.67</v>
      </c>
      <c r="J242" s="62">
        <f t="shared" si="608"/>
        <v>581967.07999999996</v>
      </c>
      <c r="K242" s="120"/>
      <c r="L242" s="61">
        <f t="shared" ref="L242:Q242" si="609">L243+L244+L245+L246+L247+L248+L267</f>
        <v>492572.97000000003</v>
      </c>
      <c r="M242" s="62">
        <f t="shared" si="609"/>
        <v>442138</v>
      </c>
      <c r="N242" s="61">
        <f t="shared" si="609"/>
        <v>167401.03</v>
      </c>
      <c r="O242" s="61">
        <f t="shared" si="609"/>
        <v>216217</v>
      </c>
      <c r="P242" s="61">
        <f t="shared" si="609"/>
        <v>659974</v>
      </c>
      <c r="Q242" s="235">
        <f t="shared" si="609"/>
        <v>658355</v>
      </c>
      <c r="R242" s="61">
        <f t="shared" si="518"/>
        <v>1240322.08</v>
      </c>
      <c r="S242" s="119"/>
      <c r="T242" s="61">
        <f t="shared" ref="T242:Y242" si="610">T243+T244+T245+T246+T247+T248+T267</f>
        <v>493101.97000000003</v>
      </c>
      <c r="U242" s="61">
        <f t="shared" si="610"/>
        <v>464968</v>
      </c>
      <c r="V242" s="61">
        <f t="shared" si="610"/>
        <v>167400.70000000001</v>
      </c>
      <c r="W242" s="61">
        <f t="shared" si="610"/>
        <v>89360</v>
      </c>
      <c r="X242" s="61">
        <f t="shared" si="610"/>
        <v>660502.67000000004</v>
      </c>
      <c r="Y242" s="235">
        <f t="shared" si="610"/>
        <v>554328</v>
      </c>
      <c r="Z242" s="61">
        <f t="shared" si="520"/>
        <v>1794650.08</v>
      </c>
      <c r="AA242" s="119"/>
      <c r="AB242" s="61">
        <f t="shared" ref="AB242:AG242" si="611">AB243+AB244+AB245+AB246+AB247+AB248+AB267</f>
        <v>470005.97000000003</v>
      </c>
      <c r="AC242" s="61">
        <f t="shared" si="611"/>
        <v>434050</v>
      </c>
      <c r="AD242" s="61">
        <f t="shared" si="611"/>
        <v>167400.70000000001</v>
      </c>
      <c r="AE242" s="61">
        <f t="shared" si="611"/>
        <v>213145</v>
      </c>
      <c r="AF242" s="61">
        <f t="shared" si="611"/>
        <v>637406.67000000004</v>
      </c>
      <c r="AG242" s="235">
        <f t="shared" si="611"/>
        <v>647195</v>
      </c>
      <c r="AH242" s="61">
        <f t="shared" si="522"/>
        <v>2441845.08</v>
      </c>
      <c r="AI242" s="119"/>
      <c r="AJ242" s="61">
        <f t="shared" ref="AJ242:AO242" si="612">AJ243+AJ244+AJ245+AJ246+AJ247+AJ248+AJ267</f>
        <v>482720.97000000003</v>
      </c>
      <c r="AK242" s="61">
        <f t="shared" si="612"/>
        <v>817891</v>
      </c>
      <c r="AL242" s="61">
        <f t="shared" si="612"/>
        <v>167400.70000000001</v>
      </c>
      <c r="AM242" s="61">
        <f t="shared" si="612"/>
        <v>187972</v>
      </c>
      <c r="AN242" s="61">
        <f t="shared" si="612"/>
        <v>650121.67000000004</v>
      </c>
      <c r="AO242" s="235">
        <f t="shared" si="612"/>
        <v>1005863</v>
      </c>
      <c r="AP242" s="61">
        <f t="shared" si="524"/>
        <v>3447708.08</v>
      </c>
      <c r="AQ242" s="119"/>
      <c r="AR242" s="61">
        <f t="shared" ref="AR242:AW242" si="613">AR243+AR244+AR245+AR246+AR247+AR248+AR267</f>
        <v>479136.97000000003</v>
      </c>
      <c r="AS242" s="61">
        <f t="shared" si="613"/>
        <v>421909</v>
      </c>
      <c r="AT242" s="61">
        <f t="shared" si="613"/>
        <v>175527</v>
      </c>
      <c r="AU242" s="61">
        <f t="shared" si="613"/>
        <v>219327</v>
      </c>
      <c r="AV242" s="61">
        <f t="shared" si="613"/>
        <v>654663.97</v>
      </c>
      <c r="AW242" s="235">
        <f t="shared" si="613"/>
        <v>641236</v>
      </c>
      <c r="AX242" s="61">
        <f t="shared" si="526"/>
        <v>4088944.08</v>
      </c>
      <c r="AY242" s="119"/>
      <c r="AZ242" s="61">
        <f t="shared" ref="AZ242:BE242" si="614">AZ243+AZ244+AZ245+AZ246+AZ247+AZ248+AZ267</f>
        <v>476910.97000000003</v>
      </c>
      <c r="BA242" s="61">
        <f t="shared" si="614"/>
        <v>455540</v>
      </c>
      <c r="BB242" s="61">
        <f t="shared" si="614"/>
        <v>175526.66999999998</v>
      </c>
      <c r="BC242" s="61">
        <f t="shared" si="614"/>
        <v>204212</v>
      </c>
      <c r="BD242" s="61">
        <f t="shared" si="614"/>
        <v>652437.64</v>
      </c>
      <c r="BE242" s="235">
        <f t="shared" si="614"/>
        <v>659752</v>
      </c>
      <c r="BF242" s="61">
        <f t="shared" si="528"/>
        <v>4748696.08</v>
      </c>
      <c r="BG242" s="119"/>
      <c r="BH242" s="61">
        <f t="shared" ref="BH242:BM242" si="615">BH243+BH244+BH245+BH246+BH247+BH248+BH267</f>
        <v>469995.97000000003</v>
      </c>
      <c r="BI242" s="224">
        <f t="shared" si="615"/>
        <v>449722.10000000003</v>
      </c>
      <c r="BJ242" s="61">
        <f t="shared" si="615"/>
        <v>175526.66999999998</v>
      </c>
      <c r="BK242" s="61">
        <f t="shared" si="615"/>
        <v>203602</v>
      </c>
      <c r="BL242" s="61">
        <f t="shared" si="615"/>
        <v>645522.64</v>
      </c>
      <c r="BM242" s="235">
        <f t="shared" si="615"/>
        <v>653324.10000000009</v>
      </c>
      <c r="BN242" s="61">
        <f t="shared" si="530"/>
        <v>5402020.1799999997</v>
      </c>
      <c r="BO242" s="119"/>
      <c r="BP242" s="61">
        <f>BP243+BP244+BP245+BP246+BP247+BP248+BP267</f>
        <v>451706.97000000003</v>
      </c>
      <c r="BQ242" s="61">
        <f>BQ243+BQ244+BQ245+BQ246+BQ247+BQ267</f>
        <v>465275.96</v>
      </c>
      <c r="BR242" s="61">
        <f>BR243+BR244+BR245+BR246+BR247+BR248+BR267</f>
        <v>175526.66999999998</v>
      </c>
      <c r="BS242" s="61">
        <f>BS243+BS244+BS245+BS246+BS247+BS248+BS267</f>
        <v>204135.52124999999</v>
      </c>
      <c r="BT242" s="61">
        <f>BT243+BT244+BT245+BT246+BT247+BT248+BT267</f>
        <v>627233.64</v>
      </c>
      <c r="BU242" s="235">
        <f>BU243+BU244+BU245+BU246+BU247+BU248+BU267</f>
        <v>743926.48124999995</v>
      </c>
      <c r="BV242" s="61">
        <f t="shared" si="532"/>
        <v>6145946.6612499999</v>
      </c>
      <c r="BW242" s="117"/>
      <c r="BX242" s="61">
        <f t="shared" ref="BX242:CC242" si="616">BX243+BX244+BX245+BX246+BX247+BX248+BX267</f>
        <v>497226.61184056476</v>
      </c>
      <c r="BY242" s="61">
        <f t="shared" si="616"/>
        <v>488985</v>
      </c>
      <c r="BZ242" s="61">
        <f t="shared" si="616"/>
        <v>175527</v>
      </c>
      <c r="CA242" s="61">
        <f t="shared" si="616"/>
        <v>189160.96569444443</v>
      </c>
      <c r="CB242" s="61">
        <f t="shared" si="616"/>
        <v>672753.61184056464</v>
      </c>
      <c r="CC242" s="61">
        <f t="shared" si="616"/>
        <v>678145.96569444449</v>
      </c>
      <c r="CD242" s="61">
        <f t="shared" si="534"/>
        <v>6824092.6269444441</v>
      </c>
      <c r="CE242" s="117"/>
      <c r="CF242" s="61">
        <f>CF243+CF244+CF245+CF246+CF247+CF248+CF267</f>
        <v>535552.53493283852</v>
      </c>
      <c r="CG242" s="61"/>
      <c r="CH242" s="61">
        <f>CH243+CH244+CH245+CH246+CH247+CH248+CH267</f>
        <v>175526.66999999998</v>
      </c>
      <c r="CI242" s="61"/>
      <c r="CJ242" s="61">
        <f>CJ243+CJ244+CJ245+CJ246+CJ247+CJ248+CJ267</f>
        <v>711079.20493283833</v>
      </c>
      <c r="CK242" s="61">
        <f>CK243+CK244+CK245+CK246+CK247+CK248+CK267</f>
        <v>0</v>
      </c>
      <c r="CL242" s="117"/>
      <c r="CM242" s="61">
        <f>CM243+CM244+CM245+CM246+CM247+CM248+CM267</f>
        <v>534993.72835533821</v>
      </c>
      <c r="CN242" s="61"/>
      <c r="CO242" s="61">
        <f>CO243+CO244+CO245+CO246+CO247+CO248+CO267</f>
        <v>175526.66999999998</v>
      </c>
      <c r="CP242" s="61"/>
      <c r="CQ242" s="61">
        <f>CQ243+CQ244+CQ245+CQ246+CQ247+CQ248+CQ267</f>
        <v>710520.39835533837</v>
      </c>
      <c r="CR242" s="61">
        <f>CR243+CR244+CR245+CR246+CR247+CR248+CR267</f>
        <v>0</v>
      </c>
      <c r="CS242" s="50"/>
      <c r="CT242" s="60">
        <f t="shared" si="566"/>
        <v>5889173.6051287418</v>
      </c>
      <c r="CU242" s="60">
        <f t="shared" si="567"/>
        <v>4857967.9700000007</v>
      </c>
      <c r="CV242" s="60">
        <f t="shared" si="568"/>
        <v>2065691.1799999997</v>
      </c>
      <c r="CW242" s="60">
        <f t="shared" si="569"/>
        <v>1891609.6569444444</v>
      </c>
      <c r="CX242" s="60">
        <f>CX243+CX244+CX245+CX246+CX247+CX248+CX267</f>
        <v>7954864.7851287415</v>
      </c>
      <c r="CY242" s="60">
        <f>CY243+CY244+CY245+CY246+CY247+CY248+CY267</f>
        <v>6824092.6269444451</v>
      </c>
    </row>
    <row r="243" spans="1:103" s="79" customFormat="1" x14ac:dyDescent="0.25">
      <c r="A243" s="90">
        <v>2201030100</v>
      </c>
      <c r="B243" s="89"/>
      <c r="C243" s="88"/>
      <c r="D243" s="88" t="s">
        <v>159</v>
      </c>
      <c r="E243" s="73">
        <v>185702</v>
      </c>
      <c r="F243" s="73">
        <v>149083</v>
      </c>
      <c r="G243" s="73">
        <v>58705.77</v>
      </c>
      <c r="H243" s="225">
        <v>47469.86</v>
      </c>
      <c r="I243" s="73">
        <f t="shared" ref="I243:J247" si="617">E243+G243</f>
        <v>244407.77</v>
      </c>
      <c r="J243" s="73">
        <f t="shared" si="617"/>
        <v>196552.86</v>
      </c>
      <c r="K243" s="120"/>
      <c r="L243" s="118">
        <v>176885</v>
      </c>
      <c r="M243" s="73">
        <v>154335</v>
      </c>
      <c r="N243" s="118">
        <v>58705.77</v>
      </c>
      <c r="O243" s="118">
        <v>47430</v>
      </c>
      <c r="P243" s="67">
        <f t="shared" ref="P243:Q247" si="618">L243+N243</f>
        <v>235590.77</v>
      </c>
      <c r="Q243" s="236">
        <f t="shared" si="618"/>
        <v>201765</v>
      </c>
      <c r="R243" s="67">
        <f t="shared" si="518"/>
        <v>398317.86</v>
      </c>
      <c r="S243" s="119"/>
      <c r="T243" s="118">
        <v>181112</v>
      </c>
      <c r="U243" s="227">
        <v>152264</v>
      </c>
      <c r="V243" s="67">
        <v>58705.77</v>
      </c>
      <c r="W243" s="67">
        <v>46014</v>
      </c>
      <c r="X243" s="67">
        <f t="shared" ref="X243:Y247" si="619">T243+V243</f>
        <v>239817.77</v>
      </c>
      <c r="Y243" s="236">
        <f t="shared" si="619"/>
        <v>198278</v>
      </c>
      <c r="Z243" s="67">
        <f t="shared" si="520"/>
        <v>596595.86</v>
      </c>
      <c r="AA243" s="119"/>
      <c r="AB243" s="118">
        <v>158422</v>
      </c>
      <c r="AC243" s="270">
        <v>153760</v>
      </c>
      <c r="AD243" s="67">
        <v>58705.77</v>
      </c>
      <c r="AE243" s="67">
        <v>44559</v>
      </c>
      <c r="AF243" s="67">
        <f t="shared" ref="AF243:AG247" si="620">AB243+AD243</f>
        <v>217127.77</v>
      </c>
      <c r="AG243" s="236">
        <f t="shared" si="620"/>
        <v>198319</v>
      </c>
      <c r="AH243" s="67">
        <f t="shared" si="522"/>
        <v>794914.86</v>
      </c>
      <c r="AI243" s="119"/>
      <c r="AJ243" s="118">
        <v>170636</v>
      </c>
      <c r="AK243" s="73">
        <v>150094</v>
      </c>
      <c r="AL243" s="67">
        <v>58705.77</v>
      </c>
      <c r="AM243" s="67">
        <v>44559</v>
      </c>
      <c r="AN243" s="67">
        <f t="shared" ref="AN243:AO247" si="621">AJ243+AL243</f>
        <v>229341.77</v>
      </c>
      <c r="AO243" s="236">
        <f t="shared" si="621"/>
        <v>194653</v>
      </c>
      <c r="AP243" s="67">
        <f t="shared" si="524"/>
        <v>989567.86</v>
      </c>
      <c r="AQ243" s="119"/>
      <c r="AR243" s="118">
        <v>172895</v>
      </c>
      <c r="AS243" s="73">
        <v>136202</v>
      </c>
      <c r="AT243" s="118">
        <v>60831</v>
      </c>
      <c r="AU243" s="118">
        <v>72372</v>
      </c>
      <c r="AV243" s="67">
        <f t="shared" ref="AV243:AW247" si="622">AR243+AT243</f>
        <v>233726</v>
      </c>
      <c r="AW243" s="236">
        <f t="shared" si="622"/>
        <v>208574</v>
      </c>
      <c r="AX243" s="67">
        <f t="shared" si="526"/>
        <v>1198141.8599999999</v>
      </c>
      <c r="AY243" s="119"/>
      <c r="AZ243" s="118">
        <v>166911</v>
      </c>
      <c r="BA243" s="73">
        <v>141925</v>
      </c>
      <c r="BB243" s="118">
        <v>60831</v>
      </c>
      <c r="BC243" s="118">
        <v>50401</v>
      </c>
      <c r="BD243" s="67">
        <f t="shared" ref="BD243:BE247" si="623">AZ243+BB243</f>
        <v>227742</v>
      </c>
      <c r="BE243" s="67">
        <f t="shared" si="623"/>
        <v>192326</v>
      </c>
      <c r="BF243" s="67">
        <f t="shared" si="528"/>
        <v>1390467.8599999999</v>
      </c>
      <c r="BG243" s="119"/>
      <c r="BH243" s="118">
        <v>165418</v>
      </c>
      <c r="BI243" s="240">
        <v>162357.70000000001</v>
      </c>
      <c r="BJ243" s="118">
        <v>60831</v>
      </c>
      <c r="BK243" s="118">
        <v>50889</v>
      </c>
      <c r="BL243" s="67">
        <f t="shared" ref="BL243:BM247" si="624">BH243+BJ243</f>
        <v>226249</v>
      </c>
      <c r="BM243" s="236">
        <f t="shared" si="624"/>
        <v>213246.7</v>
      </c>
      <c r="BN243" s="67">
        <f t="shared" si="530"/>
        <v>1603714.5599999998</v>
      </c>
      <c r="BO243" s="119"/>
      <c r="BP243" s="118">
        <v>145641</v>
      </c>
      <c r="BQ243" s="118">
        <v>239315.97999999998</v>
      </c>
      <c r="BR243" s="118">
        <v>60831</v>
      </c>
      <c r="BS243" s="118">
        <f>(H243+O243+W243+AE243+AM243+AU243+BC243+BK243)/8</f>
        <v>50461.732499999998</v>
      </c>
      <c r="BT243" s="67">
        <f t="shared" ref="BT243:BU250" si="625">BP243+BR243</f>
        <v>206472</v>
      </c>
      <c r="BU243" s="236">
        <f t="shared" si="625"/>
        <v>289777.71249999997</v>
      </c>
      <c r="BV243" s="67">
        <f t="shared" si="532"/>
        <v>1893492.2724999997</v>
      </c>
      <c r="BW243" s="117"/>
      <c r="BX243" s="118">
        <v>165452.75476513396</v>
      </c>
      <c r="BY243" s="118">
        <v>202031</v>
      </c>
      <c r="BZ243" s="118">
        <v>60831</v>
      </c>
      <c r="CA243" s="118">
        <f>AVERAGE(BS243,BK243,BC243,AU243,AM243,AE243,W243,O243,H243)</f>
        <v>50461.732499999998</v>
      </c>
      <c r="CB243" s="67">
        <f t="shared" ref="CB243:CC247" si="626">BX243+BZ243</f>
        <v>226283.75476513396</v>
      </c>
      <c r="CC243" s="67">
        <f t="shared" si="626"/>
        <v>252492.73249999998</v>
      </c>
      <c r="CD243" s="67">
        <f t="shared" si="534"/>
        <v>2145985.0049999999</v>
      </c>
      <c r="CE243" s="117"/>
      <c r="CF243" s="118">
        <v>164832.18421853002</v>
      </c>
      <c r="CG243" s="118"/>
      <c r="CH243" s="118">
        <v>60831</v>
      </c>
      <c r="CI243" s="118"/>
      <c r="CJ243" s="67">
        <f t="shared" ref="CJ243:CK247" si="627">CF243+CH243</f>
        <v>225663.18421853002</v>
      </c>
      <c r="CK243" s="67">
        <f t="shared" si="627"/>
        <v>0</v>
      </c>
      <c r="CL243" s="117"/>
      <c r="CM243" s="118">
        <v>217114.02652768086</v>
      </c>
      <c r="CN243" s="118"/>
      <c r="CO243" s="118">
        <v>60831</v>
      </c>
      <c r="CP243" s="118"/>
      <c r="CQ243" s="67">
        <f t="shared" ref="CQ243:CR247" si="628">CM243+CO243</f>
        <v>277945.02652768086</v>
      </c>
      <c r="CR243" s="67">
        <f t="shared" si="628"/>
        <v>0</v>
      </c>
      <c r="CS243" s="80"/>
      <c r="CT243" s="66">
        <f t="shared" si="566"/>
        <v>2071020.9655113448</v>
      </c>
      <c r="CU243" s="66">
        <f t="shared" si="567"/>
        <v>1641367.68</v>
      </c>
      <c r="CV243" s="66">
        <f t="shared" si="568"/>
        <v>719345.85</v>
      </c>
      <c r="CW243" s="66">
        <f t="shared" si="569"/>
        <v>504617.32499999995</v>
      </c>
      <c r="CX243" s="66">
        <f t="shared" ref="CX243:CY247" si="629">CT243+CV243</f>
        <v>2790366.8155113449</v>
      </c>
      <c r="CY243" s="66">
        <f t="shared" si="629"/>
        <v>2145985.0049999999</v>
      </c>
    </row>
    <row r="244" spans="1:103" s="79" customFormat="1" x14ac:dyDescent="0.25">
      <c r="A244" s="90">
        <v>2201030200</v>
      </c>
      <c r="B244" s="89"/>
      <c r="C244" s="88"/>
      <c r="D244" s="88" t="s">
        <v>158</v>
      </c>
      <c r="E244" s="73">
        <v>228729</v>
      </c>
      <c r="F244" s="73">
        <v>162487</v>
      </c>
      <c r="G244" s="73">
        <v>60012.26</v>
      </c>
      <c r="H244" s="225">
        <v>55267.31</v>
      </c>
      <c r="I244" s="73">
        <f t="shared" si="617"/>
        <v>288741.26</v>
      </c>
      <c r="J244" s="73">
        <f t="shared" si="617"/>
        <v>217754.31</v>
      </c>
      <c r="K244" s="120"/>
      <c r="L244" s="118">
        <v>222254</v>
      </c>
      <c r="M244" s="73">
        <v>165763</v>
      </c>
      <c r="N244" s="118">
        <v>60012.26</v>
      </c>
      <c r="O244" s="118">
        <v>116933</v>
      </c>
      <c r="P244" s="67">
        <f t="shared" si="618"/>
        <v>282266.26</v>
      </c>
      <c r="Q244" s="236">
        <f t="shared" si="618"/>
        <v>282696</v>
      </c>
      <c r="R244" s="67">
        <f t="shared" si="518"/>
        <v>500450.31</v>
      </c>
      <c r="S244" s="119"/>
      <c r="T244" s="118">
        <v>216945</v>
      </c>
      <c r="U244" s="227">
        <v>165876</v>
      </c>
      <c r="V244" s="67">
        <v>60012.26</v>
      </c>
      <c r="W244" s="67">
        <v>2297</v>
      </c>
      <c r="X244" s="67">
        <f t="shared" si="619"/>
        <v>276957.26</v>
      </c>
      <c r="Y244" s="236">
        <f t="shared" si="619"/>
        <v>168173</v>
      </c>
      <c r="Z244" s="67">
        <f t="shared" si="520"/>
        <v>668623.31000000006</v>
      </c>
      <c r="AA244" s="119"/>
      <c r="AB244" s="118">
        <v>216808</v>
      </c>
      <c r="AC244" s="270">
        <v>158741</v>
      </c>
      <c r="AD244" s="67">
        <v>60012.26</v>
      </c>
      <c r="AE244" s="67">
        <v>57251</v>
      </c>
      <c r="AF244" s="67">
        <f t="shared" si="620"/>
        <v>276820.26</v>
      </c>
      <c r="AG244" s="236">
        <f t="shared" si="620"/>
        <v>215992</v>
      </c>
      <c r="AH244" s="67">
        <f t="shared" si="522"/>
        <v>884615.31</v>
      </c>
      <c r="AI244" s="119"/>
      <c r="AJ244" s="118">
        <v>214792</v>
      </c>
      <c r="AK244" s="73">
        <v>168266</v>
      </c>
      <c r="AL244" s="67">
        <v>60012.26</v>
      </c>
      <c r="AM244" s="67">
        <v>57251</v>
      </c>
      <c r="AN244" s="67">
        <f t="shared" si="621"/>
        <v>274804.26</v>
      </c>
      <c r="AO244" s="236">
        <f t="shared" si="621"/>
        <v>225517</v>
      </c>
      <c r="AP244" s="67">
        <f t="shared" si="524"/>
        <v>1110132.31</v>
      </c>
      <c r="AQ244" s="119"/>
      <c r="AR244" s="118">
        <v>208380</v>
      </c>
      <c r="AS244" s="73">
        <v>163753</v>
      </c>
      <c r="AT244" s="118">
        <v>66013</v>
      </c>
      <c r="AU244" s="118">
        <v>57251</v>
      </c>
      <c r="AV244" s="67">
        <f t="shared" si="622"/>
        <v>274393</v>
      </c>
      <c r="AW244" s="236">
        <f t="shared" si="622"/>
        <v>221004</v>
      </c>
      <c r="AX244" s="67">
        <f t="shared" si="526"/>
        <v>1331136.31</v>
      </c>
      <c r="AY244" s="119"/>
      <c r="AZ244" s="118">
        <v>210398</v>
      </c>
      <c r="BA244" s="73">
        <v>163947</v>
      </c>
      <c r="BB244" s="118">
        <v>66013</v>
      </c>
      <c r="BC244" s="118">
        <v>57708</v>
      </c>
      <c r="BD244" s="67">
        <f t="shared" si="623"/>
        <v>276411</v>
      </c>
      <c r="BE244" s="67">
        <f t="shared" si="623"/>
        <v>221655</v>
      </c>
      <c r="BF244" s="67">
        <f t="shared" si="528"/>
        <v>1552791.31</v>
      </c>
      <c r="BG244" s="119"/>
      <c r="BH244" s="118">
        <v>209253</v>
      </c>
      <c r="BI244" s="240">
        <v>162349.31</v>
      </c>
      <c r="BJ244" s="118">
        <v>66013</v>
      </c>
      <c r="BK244" s="118">
        <v>58115</v>
      </c>
      <c r="BL244" s="67">
        <f t="shared" si="624"/>
        <v>275266</v>
      </c>
      <c r="BM244" s="236">
        <f t="shared" si="624"/>
        <v>220464.31</v>
      </c>
      <c r="BN244" s="67">
        <f t="shared" si="530"/>
        <v>1773255.62</v>
      </c>
      <c r="BO244" s="119"/>
      <c r="BP244" s="118">
        <v>205811</v>
      </c>
      <c r="BQ244" s="118">
        <v>178243.54</v>
      </c>
      <c r="BR244" s="118">
        <v>66013</v>
      </c>
      <c r="BS244" s="118">
        <f>(H244+O244+W244+AE244+AM244+AU244+BC244+BK244)/8</f>
        <v>57759.16375</v>
      </c>
      <c r="BT244" s="67">
        <f t="shared" si="625"/>
        <v>271824</v>
      </c>
      <c r="BU244" s="236">
        <f t="shared" si="625"/>
        <v>236002.70375000002</v>
      </c>
      <c r="BV244" s="67">
        <f t="shared" si="532"/>
        <v>2009258.3237500002</v>
      </c>
      <c r="BW244" s="117"/>
      <c r="BX244" s="118">
        <v>233184.12658316808</v>
      </c>
      <c r="BY244" s="118">
        <v>178561</v>
      </c>
      <c r="BZ244" s="118">
        <v>66013</v>
      </c>
      <c r="CA244" s="118">
        <f>AVERAGE(BS244,BK244,BC244,AU244,AM244,AE244,W244,O244,H244)</f>
        <v>57759.16375</v>
      </c>
      <c r="CB244" s="67">
        <f t="shared" si="626"/>
        <v>299197.12658316805</v>
      </c>
      <c r="CC244" s="67">
        <f t="shared" si="626"/>
        <v>236320.16375000001</v>
      </c>
      <c r="CD244" s="67">
        <f t="shared" si="534"/>
        <v>2245578.4875000003</v>
      </c>
      <c r="CE244" s="117"/>
      <c r="CF244" s="118">
        <v>218664.7076040722</v>
      </c>
      <c r="CG244" s="118"/>
      <c r="CH244" s="118">
        <v>66013</v>
      </c>
      <c r="CI244" s="118"/>
      <c r="CJ244" s="67">
        <f t="shared" si="627"/>
        <v>284677.70760407217</v>
      </c>
      <c r="CK244" s="67">
        <f t="shared" si="627"/>
        <v>0</v>
      </c>
      <c r="CL244" s="117"/>
      <c r="CM244" s="118">
        <v>219331.87197302</v>
      </c>
      <c r="CN244" s="118"/>
      <c r="CO244" s="118">
        <v>66013</v>
      </c>
      <c r="CP244" s="118"/>
      <c r="CQ244" s="67">
        <f t="shared" si="628"/>
        <v>285344.87197302002</v>
      </c>
      <c r="CR244" s="67">
        <f t="shared" si="628"/>
        <v>0</v>
      </c>
      <c r="CS244" s="80"/>
      <c r="CT244" s="66">
        <f t="shared" si="566"/>
        <v>2604550.7061602604</v>
      </c>
      <c r="CU244" s="66">
        <f t="shared" si="567"/>
        <v>1667986.85</v>
      </c>
      <c r="CV244" s="66">
        <f t="shared" si="568"/>
        <v>762152.3</v>
      </c>
      <c r="CW244" s="66">
        <f t="shared" si="569"/>
        <v>577591.63749999995</v>
      </c>
      <c r="CX244" s="66">
        <f t="shared" si="629"/>
        <v>3366703.0061602602</v>
      </c>
      <c r="CY244" s="66">
        <f t="shared" si="629"/>
        <v>2245578.4874999998</v>
      </c>
    </row>
    <row r="245" spans="1:103" s="79" customFormat="1" x14ac:dyDescent="0.25">
      <c r="A245" s="90">
        <v>2201030300</v>
      </c>
      <c r="B245" s="89"/>
      <c r="C245" s="88"/>
      <c r="D245" s="88" t="s">
        <v>157</v>
      </c>
      <c r="E245" s="73">
        <v>0</v>
      </c>
      <c r="F245" s="73">
        <v>0</v>
      </c>
      <c r="G245" s="73">
        <v>0</v>
      </c>
      <c r="H245" s="240">
        <v>0</v>
      </c>
      <c r="I245" s="73">
        <f t="shared" si="617"/>
        <v>0</v>
      </c>
      <c r="J245" s="73">
        <f t="shared" si="617"/>
        <v>0</v>
      </c>
      <c r="K245" s="120"/>
      <c r="L245" s="118">
        <v>0</v>
      </c>
      <c r="M245" s="73">
        <v>0</v>
      </c>
      <c r="N245" s="118"/>
      <c r="O245" s="118">
        <v>0</v>
      </c>
      <c r="P245" s="67">
        <f t="shared" si="618"/>
        <v>0</v>
      </c>
      <c r="Q245" s="236">
        <f t="shared" si="618"/>
        <v>0</v>
      </c>
      <c r="R245" s="67">
        <f t="shared" si="518"/>
        <v>0</v>
      </c>
      <c r="S245" s="119"/>
      <c r="T245" s="118">
        <v>0</v>
      </c>
      <c r="U245" s="118">
        <v>0</v>
      </c>
      <c r="V245" s="67">
        <v>0</v>
      </c>
      <c r="W245" s="67">
        <v>0</v>
      </c>
      <c r="X245" s="67">
        <f t="shared" si="619"/>
        <v>0</v>
      </c>
      <c r="Y245" s="236">
        <f t="shared" si="619"/>
        <v>0</v>
      </c>
      <c r="Z245" s="67">
        <f t="shared" si="520"/>
        <v>0</v>
      </c>
      <c r="AA245" s="119"/>
      <c r="AB245" s="118">
        <v>0</v>
      </c>
      <c r="AC245" s="270">
        <v>0</v>
      </c>
      <c r="AD245" s="67">
        <v>0</v>
      </c>
      <c r="AE245" s="67">
        <v>0</v>
      </c>
      <c r="AF245" s="67">
        <f t="shared" si="620"/>
        <v>0</v>
      </c>
      <c r="AG245" s="236">
        <f t="shared" si="620"/>
        <v>0</v>
      </c>
      <c r="AH245" s="67">
        <f t="shared" si="522"/>
        <v>0</v>
      </c>
      <c r="AI245" s="119"/>
      <c r="AJ245" s="118">
        <v>0</v>
      </c>
      <c r="AK245" s="73">
        <v>0</v>
      </c>
      <c r="AL245" s="67">
        <v>0</v>
      </c>
      <c r="AM245" s="67">
        <v>0</v>
      </c>
      <c r="AN245" s="67">
        <f t="shared" si="621"/>
        <v>0</v>
      </c>
      <c r="AO245" s="236">
        <f t="shared" si="621"/>
        <v>0</v>
      </c>
      <c r="AP245" s="67">
        <f t="shared" si="524"/>
        <v>0</v>
      </c>
      <c r="AQ245" s="119"/>
      <c r="AR245" s="118">
        <v>0</v>
      </c>
      <c r="AS245" s="73">
        <v>0</v>
      </c>
      <c r="AT245" s="118">
        <v>0</v>
      </c>
      <c r="AU245" s="118">
        <v>0</v>
      </c>
      <c r="AV245" s="67">
        <f t="shared" si="622"/>
        <v>0</v>
      </c>
      <c r="AW245" s="236">
        <f t="shared" si="622"/>
        <v>0</v>
      </c>
      <c r="AX245" s="67">
        <f t="shared" si="526"/>
        <v>0</v>
      </c>
      <c r="AY245" s="119"/>
      <c r="AZ245" s="118">
        <v>0</v>
      </c>
      <c r="BA245" s="73">
        <v>0</v>
      </c>
      <c r="BB245" s="118">
        <v>0</v>
      </c>
      <c r="BC245" s="118">
        <v>0</v>
      </c>
      <c r="BD245" s="67">
        <f t="shared" si="623"/>
        <v>0</v>
      </c>
      <c r="BE245" s="67">
        <f t="shared" si="623"/>
        <v>0</v>
      </c>
      <c r="BF245" s="67">
        <f t="shared" si="528"/>
        <v>0</v>
      </c>
      <c r="BG245" s="119"/>
      <c r="BH245" s="118">
        <v>0</v>
      </c>
      <c r="BI245" s="240">
        <v>0</v>
      </c>
      <c r="BJ245" s="118"/>
      <c r="BK245" s="118">
        <v>0</v>
      </c>
      <c r="BL245" s="67">
        <f t="shared" si="624"/>
        <v>0</v>
      </c>
      <c r="BM245" s="236">
        <f t="shared" si="624"/>
        <v>0</v>
      </c>
      <c r="BN245" s="67">
        <f t="shared" si="530"/>
        <v>0</v>
      </c>
      <c r="BO245" s="119"/>
      <c r="BP245" s="118">
        <v>0</v>
      </c>
      <c r="BQ245" s="118">
        <v>0</v>
      </c>
      <c r="BR245" s="118">
        <v>0</v>
      </c>
      <c r="BS245" s="118">
        <v>0</v>
      </c>
      <c r="BT245" s="67">
        <f t="shared" si="625"/>
        <v>0</v>
      </c>
      <c r="BU245" s="236">
        <f t="shared" si="625"/>
        <v>0</v>
      </c>
      <c r="BV245" s="67">
        <f t="shared" si="532"/>
        <v>0</v>
      </c>
      <c r="BW245" s="117"/>
      <c r="BX245" s="118">
        <v>0</v>
      </c>
      <c r="BY245" s="118">
        <v>0</v>
      </c>
      <c r="BZ245" s="118"/>
      <c r="CA245" s="118">
        <f>AVERAGE(BS245,BK245,BC245,AU245,AM245,AE245,W245,O245,H245)</f>
        <v>0</v>
      </c>
      <c r="CB245" s="67">
        <f t="shared" si="626"/>
        <v>0</v>
      </c>
      <c r="CC245" s="67">
        <f t="shared" si="626"/>
        <v>0</v>
      </c>
      <c r="CD245" s="67">
        <f t="shared" si="534"/>
        <v>0</v>
      </c>
      <c r="CE245" s="117"/>
      <c r="CF245" s="118">
        <v>0</v>
      </c>
      <c r="CG245" s="118"/>
      <c r="CH245" s="118"/>
      <c r="CI245" s="118"/>
      <c r="CJ245" s="67">
        <f t="shared" si="627"/>
        <v>0</v>
      </c>
      <c r="CK245" s="67">
        <f t="shared" si="627"/>
        <v>0</v>
      </c>
      <c r="CL245" s="117"/>
      <c r="CM245" s="118">
        <v>0</v>
      </c>
      <c r="CN245" s="118"/>
      <c r="CO245" s="118"/>
      <c r="CP245" s="118"/>
      <c r="CQ245" s="67">
        <f t="shared" si="628"/>
        <v>0</v>
      </c>
      <c r="CR245" s="67">
        <f t="shared" si="628"/>
        <v>0</v>
      </c>
      <c r="CS245" s="80"/>
      <c r="CT245" s="66">
        <f t="shared" si="566"/>
        <v>0</v>
      </c>
      <c r="CU245" s="66">
        <f t="shared" si="567"/>
        <v>0</v>
      </c>
      <c r="CV245" s="66">
        <f t="shared" si="568"/>
        <v>0</v>
      </c>
      <c r="CW245" s="66">
        <f t="shared" si="569"/>
        <v>0</v>
      </c>
      <c r="CX245" s="66">
        <f t="shared" si="629"/>
        <v>0</v>
      </c>
      <c r="CY245" s="66">
        <f t="shared" si="629"/>
        <v>0</v>
      </c>
    </row>
    <row r="246" spans="1:103" s="79" customFormat="1" x14ac:dyDescent="0.25">
      <c r="A246" s="90">
        <v>2201030400</v>
      </c>
      <c r="B246" s="103"/>
      <c r="C246" s="229"/>
      <c r="D246" s="88" t="s">
        <v>156</v>
      </c>
      <c r="E246" s="73">
        <v>23996</v>
      </c>
      <c r="F246" s="73">
        <v>29761.25</v>
      </c>
      <c r="G246" s="73">
        <v>0</v>
      </c>
      <c r="H246" s="240">
        <v>0</v>
      </c>
      <c r="I246" s="73">
        <f t="shared" si="617"/>
        <v>23996</v>
      </c>
      <c r="J246" s="73">
        <f t="shared" si="617"/>
        <v>29761.25</v>
      </c>
      <c r="K246" s="120"/>
      <c r="L246" s="118">
        <v>24998</v>
      </c>
      <c r="M246" s="73">
        <v>31198</v>
      </c>
      <c r="N246" s="118"/>
      <c r="O246" s="118">
        <v>0</v>
      </c>
      <c r="P246" s="67">
        <f t="shared" si="618"/>
        <v>24998</v>
      </c>
      <c r="Q246" s="236">
        <f t="shared" si="618"/>
        <v>31198</v>
      </c>
      <c r="R246" s="67">
        <f t="shared" si="518"/>
        <v>60959.25</v>
      </c>
      <c r="S246" s="119"/>
      <c r="T246" s="118">
        <v>26169</v>
      </c>
      <c r="U246" s="227">
        <v>30869</v>
      </c>
      <c r="V246" s="67">
        <v>0</v>
      </c>
      <c r="W246" s="67">
        <v>0</v>
      </c>
      <c r="X246" s="67">
        <f t="shared" si="619"/>
        <v>26169</v>
      </c>
      <c r="Y246" s="236">
        <f t="shared" si="619"/>
        <v>30869</v>
      </c>
      <c r="Z246" s="67">
        <f t="shared" si="520"/>
        <v>91828.25</v>
      </c>
      <c r="AA246" s="119"/>
      <c r="AB246" s="118">
        <v>27354</v>
      </c>
      <c r="AC246" s="270">
        <v>30787</v>
      </c>
      <c r="AD246" s="67">
        <v>0</v>
      </c>
      <c r="AE246" s="67">
        <v>0</v>
      </c>
      <c r="AF246" s="67">
        <f t="shared" si="620"/>
        <v>27354</v>
      </c>
      <c r="AG246" s="236">
        <f t="shared" si="620"/>
        <v>30787</v>
      </c>
      <c r="AH246" s="67">
        <f t="shared" si="522"/>
        <v>122615.25</v>
      </c>
      <c r="AI246" s="119"/>
      <c r="AJ246" s="118">
        <v>28352</v>
      </c>
      <c r="AK246" s="73">
        <v>31198</v>
      </c>
      <c r="AL246" s="67">
        <v>0</v>
      </c>
      <c r="AM246" s="67">
        <v>0</v>
      </c>
      <c r="AN246" s="67">
        <f t="shared" si="621"/>
        <v>28352</v>
      </c>
      <c r="AO246" s="236">
        <f t="shared" si="621"/>
        <v>31198</v>
      </c>
      <c r="AP246" s="67">
        <f t="shared" si="524"/>
        <v>153813.25</v>
      </c>
      <c r="AQ246" s="119"/>
      <c r="AR246" s="118">
        <v>28153</v>
      </c>
      <c r="AS246" s="73">
        <v>32224</v>
      </c>
      <c r="AT246" s="118">
        <v>0</v>
      </c>
      <c r="AU246" s="118">
        <v>0</v>
      </c>
      <c r="AV246" s="67">
        <f t="shared" si="622"/>
        <v>28153</v>
      </c>
      <c r="AW246" s="236">
        <f t="shared" si="622"/>
        <v>32224</v>
      </c>
      <c r="AX246" s="67">
        <f t="shared" si="526"/>
        <v>186037.25</v>
      </c>
      <c r="AY246" s="119"/>
      <c r="AZ246" s="118">
        <v>28472</v>
      </c>
      <c r="BA246" s="73">
        <v>31608</v>
      </c>
      <c r="BB246" s="118">
        <v>0</v>
      </c>
      <c r="BC246" s="118">
        <v>0</v>
      </c>
      <c r="BD246" s="67">
        <f t="shared" si="623"/>
        <v>28472</v>
      </c>
      <c r="BE246" s="67">
        <f t="shared" si="623"/>
        <v>31608</v>
      </c>
      <c r="BF246" s="67">
        <f t="shared" si="528"/>
        <v>217645.25</v>
      </c>
      <c r="BG246" s="119"/>
      <c r="BH246" s="118">
        <v>28352</v>
      </c>
      <c r="BI246" s="240">
        <v>32429.5</v>
      </c>
      <c r="BJ246" s="118"/>
      <c r="BK246" s="118">
        <v>0</v>
      </c>
      <c r="BL246" s="67">
        <f t="shared" si="624"/>
        <v>28352</v>
      </c>
      <c r="BM246" s="236">
        <f t="shared" si="624"/>
        <v>32429.5</v>
      </c>
      <c r="BN246" s="67">
        <f t="shared" si="530"/>
        <v>250074.75</v>
      </c>
      <c r="BO246" s="119"/>
      <c r="BP246" s="118">
        <v>30349</v>
      </c>
      <c r="BQ246" s="118">
        <v>32840</v>
      </c>
      <c r="BR246" s="118">
        <v>0</v>
      </c>
      <c r="BS246" s="118">
        <v>0</v>
      </c>
      <c r="BT246" s="67">
        <f t="shared" si="625"/>
        <v>30349</v>
      </c>
      <c r="BU246" s="236">
        <f t="shared" si="625"/>
        <v>32840</v>
      </c>
      <c r="BV246" s="67">
        <f t="shared" si="532"/>
        <v>282914.75</v>
      </c>
      <c r="BW246" s="117"/>
      <c r="BX246" s="118">
        <v>29750.124691607005</v>
      </c>
      <c r="BY246" s="118">
        <v>32429</v>
      </c>
      <c r="BZ246" s="118"/>
      <c r="CA246" s="118">
        <f>AVERAGE(BS246,BK246,BC246,AU246,AM246,AE246,W246,O246,H246)</f>
        <v>0</v>
      </c>
      <c r="CB246" s="67">
        <f t="shared" si="626"/>
        <v>29750.124691607005</v>
      </c>
      <c r="CC246" s="67">
        <f t="shared" si="626"/>
        <v>32429</v>
      </c>
      <c r="CD246" s="67">
        <f t="shared" si="534"/>
        <v>315343.75</v>
      </c>
      <c r="CE246" s="117"/>
      <c r="CF246" s="118">
        <v>30042.964131509296</v>
      </c>
      <c r="CG246" s="118"/>
      <c r="CH246" s="118"/>
      <c r="CI246" s="118"/>
      <c r="CJ246" s="67">
        <f t="shared" si="627"/>
        <v>30042.964131509296</v>
      </c>
      <c r="CK246" s="67">
        <f t="shared" si="627"/>
        <v>0</v>
      </c>
      <c r="CL246" s="117"/>
      <c r="CM246" s="118">
        <v>28951.463626060511</v>
      </c>
      <c r="CN246" s="118"/>
      <c r="CO246" s="118"/>
      <c r="CP246" s="118"/>
      <c r="CQ246" s="67">
        <f t="shared" si="628"/>
        <v>28951.463626060511</v>
      </c>
      <c r="CR246" s="67">
        <f t="shared" si="628"/>
        <v>0</v>
      </c>
      <c r="CS246" s="80"/>
      <c r="CT246" s="66">
        <f t="shared" si="566"/>
        <v>334939.55244917684</v>
      </c>
      <c r="CU246" s="66">
        <f t="shared" si="567"/>
        <v>315343.75</v>
      </c>
      <c r="CV246" s="66">
        <f t="shared" si="568"/>
        <v>0</v>
      </c>
      <c r="CW246" s="66">
        <f t="shared" si="569"/>
        <v>0</v>
      </c>
      <c r="CX246" s="66">
        <f t="shared" si="629"/>
        <v>334939.55244917684</v>
      </c>
      <c r="CY246" s="66">
        <f t="shared" si="629"/>
        <v>315343.75</v>
      </c>
    </row>
    <row r="247" spans="1:103" s="79" customFormat="1" x14ac:dyDescent="0.25">
      <c r="A247" s="90">
        <v>2201030500</v>
      </c>
      <c r="B247" s="89"/>
      <c r="C247" s="88"/>
      <c r="D247" s="88" t="s">
        <v>155</v>
      </c>
      <c r="E247" s="73">
        <v>1209</v>
      </c>
      <c r="F247" s="73">
        <v>911.66</v>
      </c>
      <c r="G247" s="73">
        <v>1500</v>
      </c>
      <c r="H247" s="240">
        <v>0</v>
      </c>
      <c r="I247" s="73">
        <f t="shared" si="617"/>
        <v>2709</v>
      </c>
      <c r="J247" s="73">
        <f t="shared" si="617"/>
        <v>911.66</v>
      </c>
      <c r="K247" s="120"/>
      <c r="L247" s="118">
        <v>2824</v>
      </c>
      <c r="M247" s="201">
        <v>839</v>
      </c>
      <c r="N247" s="118">
        <v>1500</v>
      </c>
      <c r="O247" s="118">
        <v>0</v>
      </c>
      <c r="P247" s="67">
        <f t="shared" si="618"/>
        <v>4324</v>
      </c>
      <c r="Q247" s="236">
        <f t="shared" si="618"/>
        <v>839</v>
      </c>
      <c r="R247" s="67">
        <f t="shared" si="518"/>
        <v>1750.6599999999999</v>
      </c>
      <c r="S247" s="119"/>
      <c r="T247" s="118">
        <v>3264</v>
      </c>
      <c r="U247" s="227">
        <v>1232</v>
      </c>
      <c r="V247" s="67">
        <v>1500</v>
      </c>
      <c r="W247" s="67">
        <v>0</v>
      </c>
      <c r="X247" s="67">
        <f t="shared" si="619"/>
        <v>4764</v>
      </c>
      <c r="Y247" s="236">
        <f t="shared" si="619"/>
        <v>1232</v>
      </c>
      <c r="Z247" s="67">
        <f t="shared" si="520"/>
        <v>2982.66</v>
      </c>
      <c r="AA247" s="119"/>
      <c r="AB247" s="118">
        <v>1810</v>
      </c>
      <c r="AC247" s="270">
        <v>1568</v>
      </c>
      <c r="AD247" s="67">
        <v>1500</v>
      </c>
      <c r="AE247" s="67">
        <v>0</v>
      </c>
      <c r="AF247" s="67">
        <f t="shared" si="620"/>
        <v>3310</v>
      </c>
      <c r="AG247" s="236">
        <f t="shared" si="620"/>
        <v>1568</v>
      </c>
      <c r="AH247" s="67">
        <f t="shared" si="522"/>
        <v>4550.66</v>
      </c>
      <c r="AI247" s="119"/>
      <c r="AJ247" s="118">
        <v>3329</v>
      </c>
      <c r="AK247" s="73">
        <v>2814</v>
      </c>
      <c r="AL247" s="67">
        <v>1500</v>
      </c>
      <c r="AM247" s="67">
        <v>0</v>
      </c>
      <c r="AN247" s="67">
        <f t="shared" si="621"/>
        <v>4829</v>
      </c>
      <c r="AO247" s="236">
        <f t="shared" si="621"/>
        <v>2814</v>
      </c>
      <c r="AP247" s="67">
        <f t="shared" si="524"/>
        <v>7364.66</v>
      </c>
      <c r="AQ247" s="119"/>
      <c r="AR247" s="118">
        <v>4097</v>
      </c>
      <c r="AS247" s="73">
        <v>1905</v>
      </c>
      <c r="AT247" s="118">
        <v>1500</v>
      </c>
      <c r="AU247" s="118">
        <v>0</v>
      </c>
      <c r="AV247" s="67">
        <f t="shared" si="622"/>
        <v>5597</v>
      </c>
      <c r="AW247" s="236">
        <f t="shared" si="622"/>
        <v>1905</v>
      </c>
      <c r="AX247" s="67">
        <f t="shared" si="526"/>
        <v>9269.66</v>
      </c>
      <c r="AY247" s="119"/>
      <c r="AZ247" s="118">
        <v>5518</v>
      </c>
      <c r="BA247" s="73">
        <v>33</v>
      </c>
      <c r="BB247" s="118">
        <v>1500</v>
      </c>
      <c r="BC247" s="118">
        <v>0</v>
      </c>
      <c r="BD247" s="67">
        <f t="shared" si="623"/>
        <v>7018</v>
      </c>
      <c r="BE247" s="67">
        <f t="shared" si="623"/>
        <v>33</v>
      </c>
      <c r="BF247" s="67">
        <f t="shared" si="528"/>
        <v>9302.66</v>
      </c>
      <c r="BG247" s="119"/>
      <c r="BH247" s="118">
        <v>1361</v>
      </c>
      <c r="BI247" s="240">
        <v>1152.8399999999999</v>
      </c>
      <c r="BJ247" s="118">
        <v>1500</v>
      </c>
      <c r="BK247" s="118">
        <v>0</v>
      </c>
      <c r="BL247" s="67">
        <f t="shared" si="624"/>
        <v>2861</v>
      </c>
      <c r="BM247" s="236">
        <f t="shared" si="624"/>
        <v>1152.8399999999999</v>
      </c>
      <c r="BN247" s="67">
        <f t="shared" si="530"/>
        <v>10455.5</v>
      </c>
      <c r="BO247" s="119"/>
      <c r="BP247" s="118">
        <v>4294</v>
      </c>
      <c r="BQ247" s="118">
        <v>1117.1100000000001</v>
      </c>
      <c r="BR247" s="118">
        <v>1500</v>
      </c>
      <c r="BS247" s="118">
        <f>(H247+O247+W247+AE247+AM247+AU247+BC247+BK247)/8</f>
        <v>0</v>
      </c>
      <c r="BT247" s="67">
        <f t="shared" si="625"/>
        <v>5794</v>
      </c>
      <c r="BU247" s="236">
        <f t="shared" si="625"/>
        <v>1117.1100000000001</v>
      </c>
      <c r="BV247" s="67">
        <f t="shared" si="532"/>
        <v>11572.61</v>
      </c>
      <c r="BW247" s="117"/>
      <c r="BX247" s="118">
        <v>3227.6358006557007</v>
      </c>
      <c r="BY247" s="118">
        <v>1448</v>
      </c>
      <c r="BZ247" s="118">
        <v>1500</v>
      </c>
      <c r="CA247" s="118">
        <f>AVERAGE(BS247,BK247,BC247,AU247,AM247,AE247,W247,O247,H247)</f>
        <v>0</v>
      </c>
      <c r="CB247" s="67">
        <f t="shared" si="626"/>
        <v>4727.6358006557002</v>
      </c>
      <c r="CC247" s="67">
        <f t="shared" si="626"/>
        <v>1448</v>
      </c>
      <c r="CD247" s="67">
        <f t="shared" si="534"/>
        <v>13020.61</v>
      </c>
      <c r="CE247" s="117"/>
      <c r="CF247" s="118">
        <v>1456.7089787270149</v>
      </c>
      <c r="CG247" s="118"/>
      <c r="CH247" s="118">
        <v>1500</v>
      </c>
      <c r="CI247" s="118"/>
      <c r="CJ247" s="67">
        <f t="shared" si="627"/>
        <v>2956.7089787270152</v>
      </c>
      <c r="CK247" s="67">
        <f t="shared" si="627"/>
        <v>0</v>
      </c>
      <c r="CL247" s="117"/>
      <c r="CM247" s="118">
        <v>3984.3962285768425</v>
      </c>
      <c r="CN247" s="118"/>
      <c r="CO247" s="118">
        <v>1500</v>
      </c>
      <c r="CP247" s="118"/>
      <c r="CQ247" s="67">
        <f t="shared" si="628"/>
        <v>5484.396228576843</v>
      </c>
      <c r="CR247" s="67">
        <f t="shared" si="628"/>
        <v>0</v>
      </c>
      <c r="CS247" s="80"/>
      <c r="CT247" s="66">
        <f t="shared" si="566"/>
        <v>36374.741007959557</v>
      </c>
      <c r="CU247" s="66">
        <f t="shared" si="567"/>
        <v>13020.61</v>
      </c>
      <c r="CV247" s="66">
        <f t="shared" si="568"/>
        <v>18000</v>
      </c>
      <c r="CW247" s="66">
        <f t="shared" si="569"/>
        <v>0</v>
      </c>
      <c r="CX247" s="66">
        <f t="shared" si="629"/>
        <v>54374.741007959557</v>
      </c>
      <c r="CY247" s="66">
        <f t="shared" si="629"/>
        <v>13020.61</v>
      </c>
    </row>
    <row r="248" spans="1:103" s="79" customFormat="1" x14ac:dyDescent="0.25">
      <c r="A248" s="90">
        <v>2201031000</v>
      </c>
      <c r="B248" s="103"/>
      <c r="C248" s="121" t="s">
        <v>113</v>
      </c>
      <c r="D248" s="88"/>
      <c r="E248" s="73">
        <f t="shared" ref="E248:J248" si="630">E249+E254+E265+E266</f>
        <v>47364.89</v>
      </c>
      <c r="F248" s="73">
        <f t="shared" si="630"/>
        <v>75246</v>
      </c>
      <c r="G248" s="73">
        <f t="shared" si="630"/>
        <v>32213.67</v>
      </c>
      <c r="H248" s="73">
        <f t="shared" si="630"/>
        <v>37627</v>
      </c>
      <c r="I248" s="73">
        <f t="shared" si="630"/>
        <v>79578.559999999998</v>
      </c>
      <c r="J248" s="73">
        <f t="shared" si="630"/>
        <v>112873</v>
      </c>
      <c r="K248" s="120"/>
      <c r="L248" s="67">
        <f>L249+L254+L265+L266</f>
        <v>47364.89</v>
      </c>
      <c r="M248" s="73">
        <f>M249+M254+M265+M266</f>
        <v>75246</v>
      </c>
      <c r="N248" s="67">
        <f>N249+N254+N265+N266</f>
        <v>47183</v>
      </c>
      <c r="O248" s="67">
        <f>O249+O254+O265+O266</f>
        <v>41121</v>
      </c>
      <c r="P248" s="67">
        <f t="shared" ref="P248:P276" si="631">L248+N248</f>
        <v>94547.89</v>
      </c>
      <c r="Q248" s="236">
        <f>Q249+Q254+Q265+Q266</f>
        <v>116367</v>
      </c>
      <c r="R248" s="67">
        <f t="shared" si="518"/>
        <v>229240</v>
      </c>
      <c r="S248" s="119"/>
      <c r="T248" s="67">
        <f>T249+T254+T265+T266</f>
        <v>47364.89</v>
      </c>
      <c r="U248" s="67">
        <f>U249+U254+U265+U266</f>
        <v>72032</v>
      </c>
      <c r="V248" s="67">
        <f>V249+V254+V265+V266</f>
        <v>32213.67</v>
      </c>
      <c r="W248" s="67">
        <f>W249+W254+W265+W266</f>
        <v>36968</v>
      </c>
      <c r="X248" s="67">
        <f t="shared" ref="X248:X276" si="632">T248+V248</f>
        <v>79578.559999999998</v>
      </c>
      <c r="Y248" s="236">
        <f>Y249+Y254+Y265+Y266</f>
        <v>109000</v>
      </c>
      <c r="Z248" s="67">
        <f t="shared" si="520"/>
        <v>338240</v>
      </c>
      <c r="AA248" s="119"/>
      <c r="AB248" s="67">
        <f>AB249+AB254+AB265+AB266</f>
        <v>47364.89</v>
      </c>
      <c r="AC248" s="67">
        <f>AC249+AC254+AC265+AC266</f>
        <v>74839</v>
      </c>
      <c r="AD248" s="67">
        <f>AD249+AD254+AD265+AD266</f>
        <v>32213.67</v>
      </c>
      <c r="AE248" s="67">
        <f>AE249+AE254+AE265+AE266</f>
        <v>75055</v>
      </c>
      <c r="AF248" s="67">
        <f t="shared" ref="AF248:AF276" si="633">AB248+AD248</f>
        <v>79578.559999999998</v>
      </c>
      <c r="AG248" s="236">
        <f>AG249+AG254+AG265+AG266</f>
        <v>149894</v>
      </c>
      <c r="AH248" s="67">
        <f t="shared" si="522"/>
        <v>488134</v>
      </c>
      <c r="AI248" s="119"/>
      <c r="AJ248" s="67">
        <f>AJ249+AJ254+AJ265+AJ266</f>
        <v>47364.89</v>
      </c>
      <c r="AK248" s="67">
        <f>AK249+AK254+AK265+AK266</f>
        <v>465519</v>
      </c>
      <c r="AL248" s="67">
        <f>AL249+AL254+AL265+AL266</f>
        <v>32213.67</v>
      </c>
      <c r="AM248" s="67">
        <f>AM249+AM254+AM265+AM266</f>
        <v>78774</v>
      </c>
      <c r="AN248" s="67">
        <f t="shared" ref="AN248:AN276" si="634">AJ248+AL248</f>
        <v>79578.559999999998</v>
      </c>
      <c r="AO248" s="236">
        <f>AO249+AO254+AO265+AO266</f>
        <v>544293</v>
      </c>
      <c r="AP248" s="67">
        <f t="shared" si="524"/>
        <v>1032427</v>
      </c>
      <c r="AQ248" s="119"/>
      <c r="AR248" s="67">
        <f>AR249+AR254+AR265+AR266</f>
        <v>47364.89</v>
      </c>
      <c r="AS248" s="67">
        <f>AS249+AS254+AS265+AS266</f>
        <v>73614</v>
      </c>
      <c r="AT248" s="67">
        <f>AT249+AT254+AT265+AT266</f>
        <v>32214</v>
      </c>
      <c r="AU248" s="67">
        <f>AU249+AU254+AU265+AU266</f>
        <v>81791</v>
      </c>
      <c r="AV248" s="67">
        <f t="shared" ref="AV248:AV276" si="635">AR248+AT248</f>
        <v>79578.89</v>
      </c>
      <c r="AW248" s="236">
        <f>AW249+AW254+AW265+AW266</f>
        <v>155405</v>
      </c>
      <c r="AX248" s="67">
        <f t="shared" si="526"/>
        <v>1187832</v>
      </c>
      <c r="AY248" s="119"/>
      <c r="AZ248" s="67">
        <f>AZ249+AZ254+AZ265+AZ266</f>
        <v>47364.89</v>
      </c>
      <c r="BA248" s="67">
        <f>BA249+BA254+BA265+BA266</f>
        <v>74890</v>
      </c>
      <c r="BB248" s="118">
        <v>32213.67</v>
      </c>
      <c r="BC248" s="67">
        <f>BC249+BC254+BC265+BC266</f>
        <v>81018</v>
      </c>
      <c r="BD248" s="67">
        <f t="shared" ref="BD248:BD276" si="636">AZ248+BB248</f>
        <v>79578.559999999998</v>
      </c>
      <c r="BE248" s="67">
        <f>BE249+BE254+BE265+BE266</f>
        <v>155908</v>
      </c>
      <c r="BF248" s="67">
        <f t="shared" si="528"/>
        <v>1343740</v>
      </c>
      <c r="BG248" s="119"/>
      <c r="BH248" s="67">
        <f>BH249+BH254+BH265+BH266</f>
        <v>47364.89</v>
      </c>
      <c r="BI248" s="225">
        <f>BI249+BI254+BI265+BI266</f>
        <v>76037.010000000009</v>
      </c>
      <c r="BJ248" s="118">
        <v>32213.67</v>
      </c>
      <c r="BK248" s="67">
        <f>BK249+BK254+BK265+BK266</f>
        <v>81018</v>
      </c>
      <c r="BL248" s="67">
        <f t="shared" ref="BL248:BL276" si="637">BH248+BJ248</f>
        <v>79578.559999999998</v>
      </c>
      <c r="BM248" s="236">
        <f>BM249+BM254+BM265+BM266</f>
        <v>157055.01</v>
      </c>
      <c r="BN248" s="67">
        <f t="shared" si="530"/>
        <v>1500795.01</v>
      </c>
      <c r="BO248" s="119"/>
      <c r="BP248" s="67">
        <f>BP249+BP254+BP265+BP266</f>
        <v>47364.89</v>
      </c>
      <c r="BQ248" s="67">
        <f>BQ249+BQ254+BQ265+BQ266</f>
        <v>74515</v>
      </c>
      <c r="BR248" s="118">
        <v>32213.67</v>
      </c>
      <c r="BS248" s="118">
        <f>BS249+BS254+BS265+BS266</f>
        <v>81017.875</v>
      </c>
      <c r="BT248" s="67">
        <f t="shared" si="625"/>
        <v>79578.559999999998</v>
      </c>
      <c r="BU248" s="236">
        <f t="shared" si="625"/>
        <v>155532.875</v>
      </c>
      <c r="BV248" s="67">
        <f t="shared" si="532"/>
        <v>1656327.885</v>
      </c>
      <c r="BW248" s="117"/>
      <c r="BX248" s="67">
        <f>BX249+BX254+BX265+BX266</f>
        <v>47364.89</v>
      </c>
      <c r="BY248" s="67">
        <f>BY249+BY254+BY265+BY266</f>
        <v>74516</v>
      </c>
      <c r="BZ248" s="67">
        <f>BZ249+BZ254+BZ265+BZ266</f>
        <v>32214</v>
      </c>
      <c r="CA248" s="67">
        <f>CA249+CA254+CA265+CA266</f>
        <v>66043.319444444438</v>
      </c>
      <c r="CB248" s="67">
        <f t="shared" ref="CB248:CB276" si="638">BX248+BZ248</f>
        <v>79578.89</v>
      </c>
      <c r="CC248" s="67">
        <f>CC249+CC254+CC265+CC266</f>
        <v>140559.31944444444</v>
      </c>
      <c r="CD248" s="67">
        <f t="shared" si="534"/>
        <v>1796887.2044444445</v>
      </c>
      <c r="CE248" s="117"/>
      <c r="CF248" s="67">
        <f>CF249+CF254+CF265+CF266</f>
        <v>102308.89</v>
      </c>
      <c r="CG248" s="67"/>
      <c r="CH248" s="118">
        <v>32213.67</v>
      </c>
      <c r="CI248" s="118"/>
      <c r="CJ248" s="67">
        <f t="shared" ref="CJ248:CJ276" si="639">CF248+CH248</f>
        <v>134522.56</v>
      </c>
      <c r="CK248" s="67">
        <f>CK249+CK254+CK265+CK266</f>
        <v>0</v>
      </c>
      <c r="CL248" s="117"/>
      <c r="CM248" s="67">
        <f>CM249+CM254+CM265+CM266</f>
        <v>47364.89</v>
      </c>
      <c r="CN248" s="67"/>
      <c r="CO248" s="118">
        <v>32213.67</v>
      </c>
      <c r="CP248" s="118"/>
      <c r="CQ248" s="67">
        <f t="shared" ref="CQ248:CQ276" si="640">CM248+CO248</f>
        <v>79578.559999999998</v>
      </c>
      <c r="CR248" s="67">
        <f>CR249+CR254+CR265+CR266</f>
        <v>0</v>
      </c>
      <c r="CS248" s="80"/>
      <c r="CT248" s="66">
        <f t="shared" si="566"/>
        <v>623322.68000000005</v>
      </c>
      <c r="CU248" s="66">
        <f t="shared" si="567"/>
        <v>1136454.01</v>
      </c>
      <c r="CV248" s="66">
        <f t="shared" si="568"/>
        <v>401534.02999999991</v>
      </c>
      <c r="CW248" s="66">
        <f t="shared" si="569"/>
        <v>660433.1944444445</v>
      </c>
      <c r="CX248" s="67">
        <f>CX249+CX254+CX265+CX266</f>
        <v>1024856.71</v>
      </c>
      <c r="CY248" s="67">
        <f>CY249+CY254+CY265+CY266</f>
        <v>1796887.2044444443</v>
      </c>
    </row>
    <row r="249" spans="1:103" s="247" customFormat="1" ht="15" customHeight="1" x14ac:dyDescent="0.25">
      <c r="A249" s="256">
        <v>2201031100</v>
      </c>
      <c r="B249" s="255"/>
      <c r="C249" s="254"/>
      <c r="D249" s="269" t="s">
        <v>154</v>
      </c>
      <c r="E249" s="252">
        <f>E250+E251+E252+E253</f>
        <v>0</v>
      </c>
      <c r="F249" s="252">
        <f>F250+F251+F252+F253</f>
        <v>27881</v>
      </c>
      <c r="G249" s="252">
        <v>0</v>
      </c>
      <c r="H249" s="252">
        <f>SUM(H250:H253)</f>
        <v>13942</v>
      </c>
      <c r="I249" s="252">
        <f>SUM(I250:I253)</f>
        <v>0</v>
      </c>
      <c r="J249" s="252">
        <f>SUM(J250:J253)</f>
        <v>41823</v>
      </c>
      <c r="K249" s="120"/>
      <c r="L249" s="250">
        <f>L250+L251+L252+L253</f>
        <v>0</v>
      </c>
      <c r="M249" s="252">
        <f>M250+M251+M252+M253</f>
        <v>27881</v>
      </c>
      <c r="N249" s="249">
        <v>0</v>
      </c>
      <c r="O249" s="250">
        <f>SUM(O250:O253)</f>
        <v>15349</v>
      </c>
      <c r="P249" s="67">
        <f t="shared" si="631"/>
        <v>0</v>
      </c>
      <c r="Q249" s="265">
        <f>SUM(Q250:Q253)</f>
        <v>43230</v>
      </c>
      <c r="R249" s="67">
        <f t="shared" si="518"/>
        <v>85053</v>
      </c>
      <c r="S249" s="119"/>
      <c r="T249" s="250">
        <f>T250+T251+T252+T253</f>
        <v>0</v>
      </c>
      <c r="U249" s="250">
        <f>U250+U251+U252+U253</f>
        <v>26690</v>
      </c>
      <c r="V249" s="250">
        <v>0</v>
      </c>
      <c r="W249" s="250">
        <f>SUM(W250:W253)</f>
        <v>13754</v>
      </c>
      <c r="X249" s="67">
        <f t="shared" si="632"/>
        <v>0</v>
      </c>
      <c r="Y249" s="265">
        <f>SUM(Y250:Y253)</f>
        <v>40444</v>
      </c>
      <c r="Z249" s="67">
        <f t="shared" si="520"/>
        <v>125497</v>
      </c>
      <c r="AA249" s="119"/>
      <c r="AB249" s="250">
        <f>AB250+AB251+AB252+AB253</f>
        <v>0</v>
      </c>
      <c r="AC249" s="250">
        <f>AC250+AC251+AC252+AC253</f>
        <v>27730</v>
      </c>
      <c r="AD249" s="250">
        <v>0</v>
      </c>
      <c r="AE249" s="250">
        <f>SUM(AE250:AE253)</f>
        <v>60743</v>
      </c>
      <c r="AF249" s="67">
        <f t="shared" si="633"/>
        <v>0</v>
      </c>
      <c r="AG249" s="265">
        <f>SUM(AG250:AG253)</f>
        <v>88473</v>
      </c>
      <c r="AH249" s="67">
        <f t="shared" si="522"/>
        <v>213970</v>
      </c>
      <c r="AI249" s="119"/>
      <c r="AJ249" s="250">
        <f>AJ250+AJ251+AJ252+AJ253</f>
        <v>0</v>
      </c>
      <c r="AK249" s="250">
        <f>AK250+AK251+AK252+AK253</f>
        <v>418834</v>
      </c>
      <c r="AL249" s="250">
        <v>0</v>
      </c>
      <c r="AM249" s="250">
        <f>SUM(AM250:AM253)</f>
        <v>57028</v>
      </c>
      <c r="AN249" s="67">
        <f t="shared" si="634"/>
        <v>0</v>
      </c>
      <c r="AO249" s="265">
        <f>SUM(AO250:AO253)</f>
        <v>475862</v>
      </c>
      <c r="AP249" s="67">
        <f t="shared" si="524"/>
        <v>689832</v>
      </c>
      <c r="AQ249" s="119"/>
      <c r="AR249" s="250">
        <f>AR250+AR251+AR252+AR253</f>
        <v>0</v>
      </c>
      <c r="AS249" s="250">
        <f>AS250+AS251+AS252+AS253</f>
        <v>27276</v>
      </c>
      <c r="AT249" s="249">
        <v>0</v>
      </c>
      <c r="AU249" s="250">
        <f>SUM(AU250:AU253)</f>
        <v>60045</v>
      </c>
      <c r="AV249" s="67">
        <f t="shared" si="635"/>
        <v>0</v>
      </c>
      <c r="AW249" s="265">
        <f>SUM(AW250:AW253)</f>
        <v>87321</v>
      </c>
      <c r="AX249" s="67">
        <f t="shared" si="526"/>
        <v>777153</v>
      </c>
      <c r="AY249" s="119"/>
      <c r="AZ249" s="250">
        <f>AZ250+AZ251+AZ252+AZ253</f>
        <v>0</v>
      </c>
      <c r="BA249" s="250">
        <f>BA250+BA251+BA252+BA253</f>
        <v>27749</v>
      </c>
      <c r="BB249" s="249">
        <v>0</v>
      </c>
      <c r="BC249" s="250">
        <f>SUM(BC250:BC253)</f>
        <v>59272</v>
      </c>
      <c r="BD249" s="67">
        <f t="shared" si="636"/>
        <v>0</v>
      </c>
      <c r="BE249" s="250">
        <f>SUM(BE250:BE253)</f>
        <v>87021</v>
      </c>
      <c r="BF249" s="67">
        <f t="shared" si="528"/>
        <v>864174</v>
      </c>
      <c r="BG249" s="119"/>
      <c r="BH249" s="250">
        <f>BH250+BH251+BH252+BH253</f>
        <v>0</v>
      </c>
      <c r="BI249" s="225">
        <f>BI250+BI251+BI252+BI253</f>
        <v>28173.9</v>
      </c>
      <c r="BJ249" s="249">
        <v>0</v>
      </c>
      <c r="BK249" s="250">
        <f>SUM(BK250:BK253)</f>
        <v>59272</v>
      </c>
      <c r="BL249" s="67">
        <f t="shared" si="637"/>
        <v>0</v>
      </c>
      <c r="BM249" s="250">
        <f>SUM(BM250:BM253)</f>
        <v>87445.9</v>
      </c>
      <c r="BN249" s="67">
        <f t="shared" si="530"/>
        <v>951619.9</v>
      </c>
      <c r="BO249" s="119"/>
      <c r="BP249" s="250">
        <f>BP250+BP251+BP252+BP253</f>
        <v>0</v>
      </c>
      <c r="BQ249" s="250">
        <f>BQ250+BQ251+BQ252+BQ253</f>
        <v>27610</v>
      </c>
      <c r="BR249" s="249">
        <v>0</v>
      </c>
      <c r="BS249" s="249">
        <f>BS250+BS251+BS252+BS253</f>
        <v>59272</v>
      </c>
      <c r="BT249" s="67">
        <f t="shared" si="625"/>
        <v>0</v>
      </c>
      <c r="BU249" s="265">
        <f t="shared" si="625"/>
        <v>86882</v>
      </c>
      <c r="BV249" s="67">
        <f t="shared" si="532"/>
        <v>1038501.9</v>
      </c>
      <c r="BW249" s="117"/>
      <c r="BX249" s="250">
        <f>BX250+BX251+BX252+BX253</f>
        <v>0</v>
      </c>
      <c r="BY249" s="250">
        <f>SUM(BY250:BY253)</f>
        <v>27610</v>
      </c>
      <c r="BZ249" s="250">
        <f>SUM(BZ250:BZ253)</f>
        <v>0</v>
      </c>
      <c r="CA249" s="250">
        <f>SUM(CA250:CA253)</f>
        <v>44297.444444444445</v>
      </c>
      <c r="CB249" s="67">
        <f t="shared" si="638"/>
        <v>0</v>
      </c>
      <c r="CC249" s="250">
        <f>SUM(CC250:CC253)</f>
        <v>71907.444444444438</v>
      </c>
      <c r="CD249" s="67">
        <f t="shared" si="534"/>
        <v>1110409.3444444444</v>
      </c>
      <c r="CE249" s="117"/>
      <c r="CF249" s="250">
        <f>CF250+CF251+CF252+CF253</f>
        <v>0</v>
      </c>
      <c r="CG249" s="250"/>
      <c r="CH249" s="249">
        <v>0</v>
      </c>
      <c r="CI249" s="249"/>
      <c r="CJ249" s="67">
        <f t="shared" si="639"/>
        <v>0</v>
      </c>
      <c r="CK249" s="250">
        <f>SUM(CK250:CK253)</f>
        <v>0</v>
      </c>
      <c r="CL249" s="117"/>
      <c r="CM249" s="250">
        <f>CM250+CM251+CM252+CM253</f>
        <v>0</v>
      </c>
      <c r="CN249" s="250"/>
      <c r="CO249" s="249">
        <v>0</v>
      </c>
      <c r="CP249" s="249"/>
      <c r="CQ249" s="67">
        <f t="shared" si="640"/>
        <v>0</v>
      </c>
      <c r="CR249" s="250">
        <f>SUM(CR250:CR253)</f>
        <v>0</v>
      </c>
      <c r="CS249" s="264"/>
      <c r="CT249" s="66">
        <f t="shared" si="566"/>
        <v>0</v>
      </c>
      <c r="CU249" s="66">
        <f t="shared" si="567"/>
        <v>667434.9</v>
      </c>
      <c r="CV249" s="66">
        <f t="shared" si="568"/>
        <v>0</v>
      </c>
      <c r="CW249" s="66">
        <f t="shared" si="569"/>
        <v>442974.44444444444</v>
      </c>
      <c r="CX249" s="66">
        <f t="shared" ref="CX249:CX267" si="641">CT249+CV249</f>
        <v>0</v>
      </c>
      <c r="CY249" s="66">
        <f t="shared" ref="CY249:CY267" si="642">CU249+CW249</f>
        <v>1110409.3444444444</v>
      </c>
    </row>
    <row r="250" spans="1:103" x14ac:dyDescent="0.25">
      <c r="A250" s="77">
        <v>2201031110</v>
      </c>
      <c r="B250" s="98"/>
      <c r="C250" s="97"/>
      <c r="D250" s="268" t="s">
        <v>153</v>
      </c>
      <c r="E250" s="72">
        <v>0</v>
      </c>
      <c r="F250" s="72">
        <v>0</v>
      </c>
      <c r="G250" s="72">
        <v>0</v>
      </c>
      <c r="H250" s="72">
        <v>0</v>
      </c>
      <c r="I250" s="73">
        <f t="shared" ref="I250:J253" si="643">E250+G250</f>
        <v>0</v>
      </c>
      <c r="J250" s="73">
        <f t="shared" si="643"/>
        <v>0</v>
      </c>
      <c r="K250" s="120"/>
      <c r="L250" s="68">
        <v>0</v>
      </c>
      <c r="M250" s="72">
        <v>0</v>
      </c>
      <c r="N250" s="70">
        <v>0</v>
      </c>
      <c r="O250" s="68">
        <v>0</v>
      </c>
      <c r="P250" s="67">
        <f t="shared" si="631"/>
        <v>0</v>
      </c>
      <c r="Q250" s="236">
        <f>M250+O250</f>
        <v>0</v>
      </c>
      <c r="R250" s="67">
        <f t="shared" si="518"/>
        <v>0</v>
      </c>
      <c r="S250" s="119"/>
      <c r="T250" s="68">
        <v>0</v>
      </c>
      <c r="U250" s="68">
        <v>0</v>
      </c>
      <c r="V250" s="68">
        <v>0</v>
      </c>
      <c r="W250" s="68">
        <v>0</v>
      </c>
      <c r="X250" s="67">
        <f t="shared" si="632"/>
        <v>0</v>
      </c>
      <c r="Y250" s="236">
        <f>U250+W250</f>
        <v>0</v>
      </c>
      <c r="Z250" s="67">
        <f t="shared" si="520"/>
        <v>0</v>
      </c>
      <c r="AA250" s="119"/>
      <c r="AB250" s="68">
        <v>0</v>
      </c>
      <c r="AC250" s="68">
        <v>0</v>
      </c>
      <c r="AD250" s="68">
        <v>0</v>
      </c>
      <c r="AE250" s="68">
        <v>0</v>
      </c>
      <c r="AF250" s="67">
        <f t="shared" si="633"/>
        <v>0</v>
      </c>
      <c r="AG250" s="236">
        <f>AC250+AE250</f>
        <v>0</v>
      </c>
      <c r="AH250" s="67">
        <f t="shared" si="522"/>
        <v>0</v>
      </c>
      <c r="AI250" s="119"/>
      <c r="AJ250" s="68">
        <v>0</v>
      </c>
      <c r="AK250" s="68">
        <v>0</v>
      </c>
      <c r="AL250" s="68">
        <v>0</v>
      </c>
      <c r="AM250" s="68">
        <v>0</v>
      </c>
      <c r="AN250" s="67">
        <f t="shared" si="634"/>
        <v>0</v>
      </c>
      <c r="AO250" s="236">
        <f>AK250+AM250</f>
        <v>0</v>
      </c>
      <c r="AP250" s="67">
        <f t="shared" si="524"/>
        <v>0</v>
      </c>
      <c r="AQ250" s="119"/>
      <c r="AR250" s="68">
        <v>0</v>
      </c>
      <c r="AS250" s="68">
        <v>0</v>
      </c>
      <c r="AT250" s="70">
        <v>0</v>
      </c>
      <c r="AU250" s="68">
        <v>0</v>
      </c>
      <c r="AV250" s="67">
        <f t="shared" si="635"/>
        <v>0</v>
      </c>
      <c r="AW250" s="236">
        <f>AS250+AU250</f>
        <v>0</v>
      </c>
      <c r="AX250" s="67">
        <f t="shared" si="526"/>
        <v>0</v>
      </c>
      <c r="AY250" s="119"/>
      <c r="AZ250" s="68">
        <v>0</v>
      </c>
      <c r="BA250" s="68">
        <v>0</v>
      </c>
      <c r="BB250" s="70">
        <v>0</v>
      </c>
      <c r="BC250" s="68">
        <v>0</v>
      </c>
      <c r="BD250" s="67">
        <f t="shared" si="636"/>
        <v>0</v>
      </c>
      <c r="BE250" s="67">
        <f>BA250+BC250</f>
        <v>0</v>
      </c>
      <c r="BF250" s="67">
        <f t="shared" si="528"/>
        <v>0</v>
      </c>
      <c r="BG250" s="119"/>
      <c r="BH250" s="68">
        <v>0</v>
      </c>
      <c r="BI250" s="240">
        <v>0</v>
      </c>
      <c r="BJ250" s="70">
        <v>0</v>
      </c>
      <c r="BK250" s="68">
        <v>0</v>
      </c>
      <c r="BL250" s="67">
        <f t="shared" si="637"/>
        <v>0</v>
      </c>
      <c r="BM250" s="67">
        <f>BI250+BK250</f>
        <v>0</v>
      </c>
      <c r="BN250" s="67">
        <f t="shared" si="530"/>
        <v>0</v>
      </c>
      <c r="BO250" s="119"/>
      <c r="BP250" s="68">
        <v>0</v>
      </c>
      <c r="BQ250" s="68">
        <v>0</v>
      </c>
      <c r="BR250" s="70">
        <v>0</v>
      </c>
      <c r="BS250" s="70">
        <f>(H250+O250+W250+AE250+AM250+AU250+BC250+BK250)/8</f>
        <v>0</v>
      </c>
      <c r="BT250" s="67">
        <f t="shared" si="625"/>
        <v>0</v>
      </c>
      <c r="BU250" s="236">
        <f t="shared" si="625"/>
        <v>0</v>
      </c>
      <c r="BV250" s="67">
        <f t="shared" si="532"/>
        <v>0</v>
      </c>
      <c r="BW250" s="117"/>
      <c r="BX250" s="68">
        <v>0</v>
      </c>
      <c r="BY250" s="68">
        <v>0</v>
      </c>
      <c r="BZ250" s="70">
        <v>0</v>
      </c>
      <c r="CA250" s="118">
        <f>AVERAGE(BS250,BK250,BC250,AU250,AM250,AE250,W250,O250,H250)</f>
        <v>0</v>
      </c>
      <c r="CB250" s="67">
        <f t="shared" si="638"/>
        <v>0</v>
      </c>
      <c r="CC250" s="67">
        <f>BY250+CA250</f>
        <v>0</v>
      </c>
      <c r="CD250" s="67">
        <f t="shared" si="534"/>
        <v>0</v>
      </c>
      <c r="CE250" s="117"/>
      <c r="CF250" s="68">
        <v>0</v>
      </c>
      <c r="CG250" s="68"/>
      <c r="CH250" s="70">
        <v>0</v>
      </c>
      <c r="CI250" s="70"/>
      <c r="CJ250" s="67">
        <f t="shared" si="639"/>
        <v>0</v>
      </c>
      <c r="CK250" s="67">
        <f>CG250+CI250</f>
        <v>0</v>
      </c>
      <c r="CL250" s="117"/>
      <c r="CM250" s="68">
        <v>0</v>
      </c>
      <c r="CN250" s="68"/>
      <c r="CO250" s="70">
        <v>0</v>
      </c>
      <c r="CP250" s="70"/>
      <c r="CQ250" s="67">
        <f t="shared" si="640"/>
        <v>0</v>
      </c>
      <c r="CR250" s="67">
        <f>CN250+CP250</f>
        <v>0</v>
      </c>
      <c r="CS250" s="50"/>
      <c r="CT250" s="66">
        <f t="shared" ref="CT250:CT276" si="644">E250+L250+T250+AB250+AJ250+AR250+AZ250+BH250+BP250+BX250+CF250+CM250</f>
        <v>0</v>
      </c>
      <c r="CU250" s="66">
        <f t="shared" ref="CU250:CU276" si="645">F250+M250+U250+AC250+AK250+AS250+BA250+BI250+BQ250+BY250+CG250+CN250</f>
        <v>0</v>
      </c>
      <c r="CV250" s="66">
        <f t="shared" ref="CV250:CV276" si="646">G250+N250+V250+AD250+AL250+AT250+BB250+BJ250+BR250+BZ250+CH250+CO250</f>
        <v>0</v>
      </c>
      <c r="CW250" s="66" t="e">
        <f>H250+O250+W250+AE250+AM250+AU250+BC250+BK250+#REF!+CA250+CI250+CP250</f>
        <v>#REF!</v>
      </c>
      <c r="CX250" s="66">
        <f t="shared" si="641"/>
        <v>0</v>
      </c>
      <c r="CY250" s="66" t="e">
        <f t="shared" si="642"/>
        <v>#REF!</v>
      </c>
    </row>
    <row r="251" spans="1:103" x14ac:dyDescent="0.25">
      <c r="A251" s="77">
        <v>2201031120</v>
      </c>
      <c r="B251" s="89"/>
      <c r="C251" s="75"/>
      <c r="D251" s="267" t="s">
        <v>147</v>
      </c>
      <c r="E251" s="72">
        <v>0</v>
      </c>
      <c r="F251" s="72">
        <v>27881</v>
      </c>
      <c r="G251" s="72">
        <v>0</v>
      </c>
      <c r="H251" s="72">
        <v>13942</v>
      </c>
      <c r="I251" s="73">
        <f t="shared" si="643"/>
        <v>0</v>
      </c>
      <c r="J251" s="73">
        <f t="shared" si="643"/>
        <v>41823</v>
      </c>
      <c r="K251" s="120"/>
      <c r="L251" s="68">
        <v>0</v>
      </c>
      <c r="M251" s="72">
        <v>27881</v>
      </c>
      <c r="N251" s="70">
        <v>0</v>
      </c>
      <c r="O251" s="70">
        <v>15349</v>
      </c>
      <c r="P251" s="67">
        <f t="shared" si="631"/>
        <v>0</v>
      </c>
      <c r="Q251" s="236">
        <f>M251+O251</f>
        <v>43230</v>
      </c>
      <c r="R251" s="67">
        <f t="shared" si="518"/>
        <v>85053</v>
      </c>
      <c r="S251" s="119"/>
      <c r="T251" s="68">
        <v>0</v>
      </c>
      <c r="U251" s="68">
        <v>26690</v>
      </c>
      <c r="V251" s="68">
        <v>0</v>
      </c>
      <c r="W251" s="70">
        <v>13754</v>
      </c>
      <c r="X251" s="67">
        <f t="shared" si="632"/>
        <v>0</v>
      </c>
      <c r="Y251" s="236">
        <f>U251+W251</f>
        <v>40444</v>
      </c>
      <c r="Z251" s="67">
        <f t="shared" si="520"/>
        <v>125497</v>
      </c>
      <c r="AA251" s="119"/>
      <c r="AB251" s="68">
        <v>0</v>
      </c>
      <c r="AC251" s="68">
        <v>27730</v>
      </c>
      <c r="AD251" s="68">
        <v>0</v>
      </c>
      <c r="AE251" s="70">
        <v>60743</v>
      </c>
      <c r="AF251" s="67">
        <f t="shared" si="633"/>
        <v>0</v>
      </c>
      <c r="AG251" s="236">
        <f>AC251+AE251</f>
        <v>88473</v>
      </c>
      <c r="AH251" s="67">
        <f t="shared" si="522"/>
        <v>213970</v>
      </c>
      <c r="AI251" s="119"/>
      <c r="AJ251" s="68">
        <v>0</v>
      </c>
      <c r="AK251" s="68">
        <v>418834</v>
      </c>
      <c r="AL251" s="68">
        <v>0</v>
      </c>
      <c r="AM251" s="70">
        <v>57028</v>
      </c>
      <c r="AN251" s="67">
        <f t="shared" si="634"/>
        <v>0</v>
      </c>
      <c r="AO251" s="236">
        <f>AK251+AM251</f>
        <v>475862</v>
      </c>
      <c r="AP251" s="67">
        <f t="shared" si="524"/>
        <v>689832</v>
      </c>
      <c r="AQ251" s="119"/>
      <c r="AR251" s="68">
        <v>0</v>
      </c>
      <c r="AS251" s="68">
        <v>27276</v>
      </c>
      <c r="AT251" s="70"/>
      <c r="AU251" s="70">
        <v>60045</v>
      </c>
      <c r="AV251" s="67">
        <f t="shared" si="635"/>
        <v>0</v>
      </c>
      <c r="AW251" s="236">
        <f>AS251+AU251</f>
        <v>87321</v>
      </c>
      <c r="AX251" s="67">
        <f t="shared" si="526"/>
        <v>777153</v>
      </c>
      <c r="AY251" s="119"/>
      <c r="AZ251" s="68">
        <v>0</v>
      </c>
      <c r="BA251" s="68">
        <v>27749</v>
      </c>
      <c r="BB251" s="70"/>
      <c r="BC251" s="70">
        <v>59272</v>
      </c>
      <c r="BD251" s="67">
        <f t="shared" si="636"/>
        <v>0</v>
      </c>
      <c r="BE251" s="67">
        <f>BA251+BC251</f>
        <v>87021</v>
      </c>
      <c r="BF251" s="67">
        <f t="shared" si="528"/>
        <v>864174</v>
      </c>
      <c r="BG251" s="119"/>
      <c r="BH251" s="68">
        <v>0</v>
      </c>
      <c r="BI251" s="240">
        <v>28173.9</v>
      </c>
      <c r="BJ251" s="70"/>
      <c r="BK251" s="70">
        <v>59272</v>
      </c>
      <c r="BL251" s="67">
        <f t="shared" si="637"/>
        <v>0</v>
      </c>
      <c r="BM251" s="67">
        <f>BI251+BK251</f>
        <v>87445.9</v>
      </c>
      <c r="BN251" s="67">
        <f t="shared" si="530"/>
        <v>951619.9</v>
      </c>
      <c r="BO251" s="119"/>
      <c r="BP251" s="68">
        <v>0</v>
      </c>
      <c r="BQ251" s="68">
        <v>27610</v>
      </c>
      <c r="BR251" s="70"/>
      <c r="BS251" s="164">
        <v>59272</v>
      </c>
      <c r="BT251" s="67">
        <f t="shared" ref="BT251:BT276" si="647">BP251+BR251</f>
        <v>0</v>
      </c>
      <c r="BU251" s="236">
        <f>BQ251+BS250</f>
        <v>27610</v>
      </c>
      <c r="BV251" s="67">
        <f t="shared" si="532"/>
        <v>979229.9</v>
      </c>
      <c r="BW251" s="117"/>
      <c r="BX251" s="68">
        <v>0</v>
      </c>
      <c r="BY251" s="68">
        <v>27610</v>
      </c>
      <c r="BZ251" s="70"/>
      <c r="CA251" s="70">
        <f>AVERAGE(BS251,BK251,BC251,AU251,AM251,AE251,W251,O251,H251)</f>
        <v>44297.444444444445</v>
      </c>
      <c r="CB251" s="67">
        <f t="shared" si="638"/>
        <v>0</v>
      </c>
      <c r="CC251" s="67">
        <f>BY251+CA251</f>
        <v>71907.444444444438</v>
      </c>
      <c r="CD251" s="67">
        <f t="shared" si="534"/>
        <v>1051137.3444444444</v>
      </c>
      <c r="CE251" s="117"/>
      <c r="CF251" s="68">
        <v>0</v>
      </c>
      <c r="CG251" s="68"/>
      <c r="CH251" s="70"/>
      <c r="CI251" s="70"/>
      <c r="CJ251" s="67">
        <f t="shared" si="639"/>
        <v>0</v>
      </c>
      <c r="CK251" s="67">
        <f>CG251+CI251</f>
        <v>0</v>
      </c>
      <c r="CL251" s="117"/>
      <c r="CM251" s="68">
        <v>0</v>
      </c>
      <c r="CN251" s="68"/>
      <c r="CO251" s="70"/>
      <c r="CP251" s="70"/>
      <c r="CQ251" s="67">
        <f t="shared" si="640"/>
        <v>0</v>
      </c>
      <c r="CR251" s="67">
        <f>CN251+CP251</f>
        <v>0</v>
      </c>
      <c r="CS251" s="50"/>
      <c r="CT251" s="66">
        <f t="shared" si="644"/>
        <v>0</v>
      </c>
      <c r="CU251" s="66">
        <f t="shared" si="645"/>
        <v>667434.9</v>
      </c>
      <c r="CV251" s="66">
        <f t="shared" si="646"/>
        <v>0</v>
      </c>
      <c r="CW251" s="66">
        <f>H251+O251+W251+AE251+AM251+AU251+BC251+BK251+BS250+CA251+CI251+CP251</f>
        <v>383702.44444444444</v>
      </c>
      <c r="CX251" s="66">
        <f t="shared" si="641"/>
        <v>0</v>
      </c>
      <c r="CY251" s="66">
        <f t="shared" si="642"/>
        <v>1051137.3444444444</v>
      </c>
    </row>
    <row r="252" spans="1:103" x14ac:dyDescent="0.25">
      <c r="A252" s="77">
        <v>2201031130</v>
      </c>
      <c r="B252" s="98"/>
      <c r="C252" s="97"/>
      <c r="D252" s="267" t="s">
        <v>144</v>
      </c>
      <c r="E252" s="72">
        <v>0</v>
      </c>
      <c r="F252" s="72">
        <v>0</v>
      </c>
      <c r="G252" s="72">
        <v>0</v>
      </c>
      <c r="H252" s="72">
        <v>0</v>
      </c>
      <c r="I252" s="73">
        <f t="shared" si="643"/>
        <v>0</v>
      </c>
      <c r="J252" s="73">
        <f t="shared" si="643"/>
        <v>0</v>
      </c>
      <c r="K252" s="120"/>
      <c r="L252" s="68">
        <v>0</v>
      </c>
      <c r="M252" s="72">
        <v>0</v>
      </c>
      <c r="N252" s="70">
        <v>0</v>
      </c>
      <c r="O252" s="70">
        <v>0</v>
      </c>
      <c r="P252" s="67">
        <f t="shared" si="631"/>
        <v>0</v>
      </c>
      <c r="Q252" s="236">
        <f>M252+O252</f>
        <v>0</v>
      </c>
      <c r="R252" s="67">
        <f t="shared" si="518"/>
        <v>0</v>
      </c>
      <c r="S252" s="119"/>
      <c r="T252" s="68">
        <v>0</v>
      </c>
      <c r="U252" s="68">
        <v>0</v>
      </c>
      <c r="V252" s="68">
        <v>0</v>
      </c>
      <c r="W252" s="70">
        <v>0</v>
      </c>
      <c r="X252" s="67">
        <f t="shared" si="632"/>
        <v>0</v>
      </c>
      <c r="Y252" s="236">
        <f>U252+W252</f>
        <v>0</v>
      </c>
      <c r="Z252" s="67">
        <f t="shared" si="520"/>
        <v>0</v>
      </c>
      <c r="AA252" s="119"/>
      <c r="AB252" s="68">
        <v>0</v>
      </c>
      <c r="AC252" s="68">
        <v>0</v>
      </c>
      <c r="AD252" s="68">
        <v>0</v>
      </c>
      <c r="AE252" s="70">
        <v>0</v>
      </c>
      <c r="AF252" s="67">
        <f t="shared" si="633"/>
        <v>0</v>
      </c>
      <c r="AG252" s="236">
        <f>AC252+AE252</f>
        <v>0</v>
      </c>
      <c r="AH252" s="67">
        <f t="shared" si="522"/>
        <v>0</v>
      </c>
      <c r="AI252" s="119"/>
      <c r="AJ252" s="68">
        <v>0</v>
      </c>
      <c r="AK252" s="68">
        <v>0</v>
      </c>
      <c r="AL252" s="68">
        <v>0</v>
      </c>
      <c r="AM252" s="70">
        <v>0</v>
      </c>
      <c r="AN252" s="67">
        <f t="shared" si="634"/>
        <v>0</v>
      </c>
      <c r="AO252" s="236">
        <f>AK252+AM252</f>
        <v>0</v>
      </c>
      <c r="AP252" s="67">
        <f t="shared" si="524"/>
        <v>0</v>
      </c>
      <c r="AQ252" s="119"/>
      <c r="AR252" s="68">
        <v>0</v>
      </c>
      <c r="AS252" s="68">
        <v>0</v>
      </c>
      <c r="AT252" s="70"/>
      <c r="AU252" s="70">
        <v>0</v>
      </c>
      <c r="AV252" s="67">
        <f t="shared" si="635"/>
        <v>0</v>
      </c>
      <c r="AW252" s="236">
        <f>AS252+AU252</f>
        <v>0</v>
      </c>
      <c r="AX252" s="67">
        <f t="shared" si="526"/>
        <v>0</v>
      </c>
      <c r="AY252" s="119"/>
      <c r="AZ252" s="68">
        <v>0</v>
      </c>
      <c r="BA252" s="68">
        <v>0</v>
      </c>
      <c r="BB252" s="70"/>
      <c r="BC252" s="70">
        <v>0</v>
      </c>
      <c r="BD252" s="67">
        <f t="shared" si="636"/>
        <v>0</v>
      </c>
      <c r="BE252" s="67">
        <f>BA252+BC252</f>
        <v>0</v>
      </c>
      <c r="BF252" s="67">
        <f t="shared" si="528"/>
        <v>0</v>
      </c>
      <c r="BG252" s="119"/>
      <c r="BH252" s="68">
        <v>0</v>
      </c>
      <c r="BI252" s="240">
        <v>0</v>
      </c>
      <c r="BJ252" s="70"/>
      <c r="BK252" s="70">
        <v>0</v>
      </c>
      <c r="BL252" s="67">
        <f t="shared" si="637"/>
        <v>0</v>
      </c>
      <c r="BM252" s="67">
        <f>BI252+BK252</f>
        <v>0</v>
      </c>
      <c r="BN252" s="67">
        <f t="shared" si="530"/>
        <v>0</v>
      </c>
      <c r="BO252" s="119"/>
      <c r="BP252" s="68">
        <v>0</v>
      </c>
      <c r="BQ252" s="68">
        <v>0</v>
      </c>
      <c r="BR252" s="70"/>
      <c r="BS252" s="176">
        <f t="shared" ref="BS252:BS292" si="648">(H252+O252+W252+AE252+AM252+AU252+BC252+BK252)/8</f>
        <v>0</v>
      </c>
      <c r="BT252" s="67">
        <f t="shared" si="647"/>
        <v>0</v>
      </c>
      <c r="BU252" s="236">
        <f>BQ252+BS252</f>
        <v>0</v>
      </c>
      <c r="BV252" s="67">
        <f t="shared" si="532"/>
        <v>0</v>
      </c>
      <c r="BW252" s="117"/>
      <c r="BX252" s="68">
        <v>0</v>
      </c>
      <c r="BY252" s="68">
        <v>0</v>
      </c>
      <c r="BZ252" s="70"/>
      <c r="CA252" s="118">
        <f>AVERAGE(BS252,BK252,BC252,AU252,AM252,AE252,W252,O252,H252)</f>
        <v>0</v>
      </c>
      <c r="CB252" s="67">
        <f t="shared" si="638"/>
        <v>0</v>
      </c>
      <c r="CC252" s="67">
        <f>BY252+CA252</f>
        <v>0</v>
      </c>
      <c r="CD252" s="67">
        <f t="shared" si="534"/>
        <v>0</v>
      </c>
      <c r="CE252" s="117"/>
      <c r="CF252" s="68">
        <v>0</v>
      </c>
      <c r="CG252" s="68"/>
      <c r="CH252" s="70"/>
      <c r="CI252" s="70"/>
      <c r="CJ252" s="67">
        <f t="shared" si="639"/>
        <v>0</v>
      </c>
      <c r="CK252" s="67">
        <f>CG252+CI252</f>
        <v>0</v>
      </c>
      <c r="CL252" s="117"/>
      <c r="CM252" s="68">
        <v>0</v>
      </c>
      <c r="CN252" s="68"/>
      <c r="CO252" s="70"/>
      <c r="CP252" s="70"/>
      <c r="CQ252" s="67">
        <f t="shared" si="640"/>
        <v>0</v>
      </c>
      <c r="CR252" s="67">
        <f>CN252+CP252</f>
        <v>0</v>
      </c>
      <c r="CS252" s="50"/>
      <c r="CT252" s="66">
        <f t="shared" si="644"/>
        <v>0</v>
      </c>
      <c r="CU252" s="66">
        <f t="shared" si="645"/>
        <v>0</v>
      </c>
      <c r="CV252" s="66">
        <f t="shared" si="646"/>
        <v>0</v>
      </c>
      <c r="CW252" s="66">
        <f t="shared" ref="CW252:CW276" si="649">H252+O252+W252+AE252+AM252+AU252+BC252+BK252+BS252+CA252+CI252+CP252</f>
        <v>0</v>
      </c>
      <c r="CX252" s="66">
        <f t="shared" si="641"/>
        <v>0</v>
      </c>
      <c r="CY252" s="66">
        <f t="shared" si="642"/>
        <v>0</v>
      </c>
    </row>
    <row r="253" spans="1:103" ht="25.5" x14ac:dyDescent="0.25">
      <c r="A253" s="77">
        <v>2201031190</v>
      </c>
      <c r="B253" s="103"/>
      <c r="C253" s="97"/>
      <c r="D253" s="267" t="s">
        <v>152</v>
      </c>
      <c r="E253" s="72">
        <v>0</v>
      </c>
      <c r="F253" s="72">
        <v>0</v>
      </c>
      <c r="G253" s="72">
        <v>0</v>
      </c>
      <c r="H253" s="72">
        <v>0</v>
      </c>
      <c r="I253" s="73">
        <f t="shared" si="643"/>
        <v>0</v>
      </c>
      <c r="J253" s="73">
        <f t="shared" si="643"/>
        <v>0</v>
      </c>
      <c r="K253" s="120"/>
      <c r="L253" s="68">
        <v>0</v>
      </c>
      <c r="M253" s="72">
        <v>0</v>
      </c>
      <c r="N253" s="70">
        <v>0</v>
      </c>
      <c r="O253" s="70">
        <v>0</v>
      </c>
      <c r="P253" s="67">
        <f t="shared" si="631"/>
        <v>0</v>
      </c>
      <c r="Q253" s="236">
        <f>M253+O253</f>
        <v>0</v>
      </c>
      <c r="R253" s="67">
        <f t="shared" si="518"/>
        <v>0</v>
      </c>
      <c r="S253" s="119"/>
      <c r="T253" s="68">
        <v>0</v>
      </c>
      <c r="U253" s="68">
        <v>0</v>
      </c>
      <c r="V253" s="68">
        <v>0</v>
      </c>
      <c r="W253" s="70">
        <v>0</v>
      </c>
      <c r="X253" s="67">
        <f t="shared" si="632"/>
        <v>0</v>
      </c>
      <c r="Y253" s="236">
        <f>U253+W253</f>
        <v>0</v>
      </c>
      <c r="Z253" s="67">
        <f t="shared" si="520"/>
        <v>0</v>
      </c>
      <c r="AA253" s="119"/>
      <c r="AB253" s="68">
        <v>0</v>
      </c>
      <c r="AC253" s="68">
        <v>0</v>
      </c>
      <c r="AD253" s="68">
        <v>0</v>
      </c>
      <c r="AE253" s="70">
        <v>0</v>
      </c>
      <c r="AF253" s="67">
        <f t="shared" si="633"/>
        <v>0</v>
      </c>
      <c r="AG253" s="236">
        <f>AC253+AE253</f>
        <v>0</v>
      </c>
      <c r="AH253" s="67">
        <f t="shared" si="522"/>
        <v>0</v>
      </c>
      <c r="AI253" s="119"/>
      <c r="AJ253" s="68">
        <v>0</v>
      </c>
      <c r="AK253" s="68">
        <v>0</v>
      </c>
      <c r="AL253" s="68">
        <v>0</v>
      </c>
      <c r="AM253" s="70">
        <v>0</v>
      </c>
      <c r="AN253" s="67">
        <f t="shared" si="634"/>
        <v>0</v>
      </c>
      <c r="AO253" s="236">
        <f>AK253+AM253</f>
        <v>0</v>
      </c>
      <c r="AP253" s="67">
        <f t="shared" si="524"/>
        <v>0</v>
      </c>
      <c r="AQ253" s="119"/>
      <c r="AR253" s="68">
        <v>0</v>
      </c>
      <c r="AS253" s="68">
        <v>0</v>
      </c>
      <c r="AT253" s="70"/>
      <c r="AU253" s="70">
        <v>0</v>
      </c>
      <c r="AV253" s="67">
        <f t="shared" si="635"/>
        <v>0</v>
      </c>
      <c r="AW253" s="236">
        <f>AS253+AU253</f>
        <v>0</v>
      </c>
      <c r="AX253" s="67">
        <f t="shared" si="526"/>
        <v>0</v>
      </c>
      <c r="AY253" s="119"/>
      <c r="AZ253" s="68">
        <v>0</v>
      </c>
      <c r="BA253" s="68">
        <v>0</v>
      </c>
      <c r="BB253" s="70"/>
      <c r="BC253" s="70">
        <v>0</v>
      </c>
      <c r="BD253" s="67">
        <f t="shared" si="636"/>
        <v>0</v>
      </c>
      <c r="BE253" s="67">
        <f>BA253+BC253</f>
        <v>0</v>
      </c>
      <c r="BF253" s="67">
        <f t="shared" si="528"/>
        <v>0</v>
      </c>
      <c r="BG253" s="119"/>
      <c r="BH253" s="68">
        <v>0</v>
      </c>
      <c r="BI253" s="240">
        <v>0</v>
      </c>
      <c r="BJ253" s="70"/>
      <c r="BK253" s="70">
        <v>0</v>
      </c>
      <c r="BL253" s="67">
        <f t="shared" si="637"/>
        <v>0</v>
      </c>
      <c r="BM253" s="67">
        <f>BI253+BK253</f>
        <v>0</v>
      </c>
      <c r="BN253" s="67">
        <f t="shared" si="530"/>
        <v>0</v>
      </c>
      <c r="BO253" s="119"/>
      <c r="BP253" s="68">
        <v>0</v>
      </c>
      <c r="BQ253" s="68">
        <v>0</v>
      </c>
      <c r="BR253" s="70"/>
      <c r="BS253" s="164">
        <f t="shared" si="648"/>
        <v>0</v>
      </c>
      <c r="BT253" s="67">
        <f t="shared" si="647"/>
        <v>0</v>
      </c>
      <c r="BU253" s="236">
        <f>BQ253+BS253</f>
        <v>0</v>
      </c>
      <c r="BV253" s="67">
        <f t="shared" si="532"/>
        <v>0</v>
      </c>
      <c r="BW253" s="117"/>
      <c r="BX253" s="68">
        <v>0</v>
      </c>
      <c r="BY253" s="68">
        <v>0</v>
      </c>
      <c r="BZ253" s="70"/>
      <c r="CA253" s="118">
        <f>AVERAGE(BS253,BK253,BC253,AU253,AM253,AE253,W253,O253,H253)</f>
        <v>0</v>
      </c>
      <c r="CB253" s="67">
        <f t="shared" si="638"/>
        <v>0</v>
      </c>
      <c r="CC253" s="67">
        <f>BY253+CA253</f>
        <v>0</v>
      </c>
      <c r="CD253" s="67">
        <f t="shared" si="534"/>
        <v>0</v>
      </c>
      <c r="CE253" s="117"/>
      <c r="CF253" s="68">
        <v>0</v>
      </c>
      <c r="CG253" s="68"/>
      <c r="CH253" s="70"/>
      <c r="CI253" s="70"/>
      <c r="CJ253" s="67">
        <f t="shared" si="639"/>
        <v>0</v>
      </c>
      <c r="CK253" s="67">
        <f>CG253+CI253</f>
        <v>0</v>
      </c>
      <c r="CL253" s="117"/>
      <c r="CM253" s="68">
        <v>0</v>
      </c>
      <c r="CN253" s="68"/>
      <c r="CO253" s="70"/>
      <c r="CP253" s="70"/>
      <c r="CQ253" s="67">
        <f t="shared" si="640"/>
        <v>0</v>
      </c>
      <c r="CR253" s="67">
        <f>CN253+CP253</f>
        <v>0</v>
      </c>
      <c r="CS253" s="50"/>
      <c r="CT253" s="66">
        <f t="shared" si="644"/>
        <v>0</v>
      </c>
      <c r="CU253" s="66">
        <f t="shared" si="645"/>
        <v>0</v>
      </c>
      <c r="CV253" s="66">
        <f t="shared" si="646"/>
        <v>0</v>
      </c>
      <c r="CW253" s="66">
        <f t="shared" si="649"/>
        <v>0</v>
      </c>
      <c r="CX253" s="66">
        <f t="shared" si="641"/>
        <v>0</v>
      </c>
      <c r="CY253" s="66">
        <f t="shared" si="642"/>
        <v>0</v>
      </c>
    </row>
    <row r="254" spans="1:103" s="247" customFormat="1" ht="15" customHeight="1" x14ac:dyDescent="0.25">
      <c r="A254" s="256">
        <v>2201031200</v>
      </c>
      <c r="B254" s="255"/>
      <c r="C254" s="254"/>
      <c r="D254" s="253" t="s">
        <v>151</v>
      </c>
      <c r="E254" s="252">
        <f t="shared" ref="E254:J254" si="650">E255+E258+E261+E264</f>
        <v>47364.89</v>
      </c>
      <c r="F254" s="252">
        <f t="shared" si="650"/>
        <v>47365</v>
      </c>
      <c r="G254" s="252">
        <f t="shared" si="650"/>
        <v>32213.67</v>
      </c>
      <c r="H254" s="252">
        <f t="shared" si="650"/>
        <v>23685</v>
      </c>
      <c r="I254" s="252">
        <f t="shared" si="650"/>
        <v>79578.559999999998</v>
      </c>
      <c r="J254" s="252">
        <f t="shared" si="650"/>
        <v>71050</v>
      </c>
      <c r="K254" s="120"/>
      <c r="L254" s="250">
        <f>L255+L258+L261+L264</f>
        <v>47364.89</v>
      </c>
      <c r="M254" s="252">
        <f>M255+M258+M261+M264</f>
        <v>47365</v>
      </c>
      <c r="N254" s="250">
        <f>N255+N258+N261+N264</f>
        <v>47183</v>
      </c>
      <c r="O254" s="250">
        <f>O255+O258+O261+O264</f>
        <v>25772</v>
      </c>
      <c r="P254" s="67">
        <f t="shared" si="631"/>
        <v>94547.89</v>
      </c>
      <c r="Q254" s="265">
        <f>Q255+Q258+Q261+Q264</f>
        <v>73137</v>
      </c>
      <c r="R254" s="67">
        <f t="shared" si="518"/>
        <v>144187</v>
      </c>
      <c r="S254" s="119"/>
      <c r="T254" s="250">
        <f>T255+T258+T261+T264</f>
        <v>47364.89</v>
      </c>
      <c r="U254" s="250">
        <f>U255+U258+U261+U264</f>
        <v>45342</v>
      </c>
      <c r="V254" s="250">
        <f>V255+V258+V261+V264</f>
        <v>32213.67</v>
      </c>
      <c r="W254" s="250">
        <f>W255+W258+W261+W264</f>
        <v>23214</v>
      </c>
      <c r="X254" s="67">
        <f t="shared" si="632"/>
        <v>79578.559999999998</v>
      </c>
      <c r="Y254" s="265">
        <f>Y255+Y258+Y261+Y264</f>
        <v>68556</v>
      </c>
      <c r="Z254" s="67">
        <f t="shared" si="520"/>
        <v>212743</v>
      </c>
      <c r="AA254" s="119"/>
      <c r="AB254" s="250">
        <f>AB255+AB258+AB261+AB264</f>
        <v>47364.89</v>
      </c>
      <c r="AC254" s="250">
        <f>AC255+AC258+AC261+AC264</f>
        <v>47109</v>
      </c>
      <c r="AD254" s="250">
        <f>AD255+AD258+AD261+AD264</f>
        <v>32213.67</v>
      </c>
      <c r="AE254" s="250">
        <f>AE255+AE258+AE261+AE264</f>
        <v>14312</v>
      </c>
      <c r="AF254" s="67">
        <f t="shared" si="633"/>
        <v>79578.559999999998</v>
      </c>
      <c r="AG254" s="265">
        <f>AG255+AG258+AG261+AG264</f>
        <v>61421</v>
      </c>
      <c r="AH254" s="67">
        <f t="shared" si="522"/>
        <v>274164</v>
      </c>
      <c r="AI254" s="119"/>
      <c r="AJ254" s="250">
        <f>AJ255+AJ258+AJ261+AJ264</f>
        <v>47364.89</v>
      </c>
      <c r="AK254" s="250">
        <f>AK255+AK258+AK261+AK264</f>
        <v>46685</v>
      </c>
      <c r="AL254" s="250">
        <f>AL255+AL258+AL261+AL264</f>
        <v>32213.67</v>
      </c>
      <c r="AM254" s="250">
        <f>AM255+AM258+AM261+AM264</f>
        <v>21746</v>
      </c>
      <c r="AN254" s="67">
        <f t="shared" si="634"/>
        <v>79578.559999999998</v>
      </c>
      <c r="AO254" s="265">
        <f>AO255+AO258+AO261+AO264</f>
        <v>68431</v>
      </c>
      <c r="AP254" s="67">
        <f t="shared" si="524"/>
        <v>342595</v>
      </c>
      <c r="AQ254" s="119"/>
      <c r="AR254" s="250">
        <f>AR255+AR258+AR261+AR264</f>
        <v>47364.89</v>
      </c>
      <c r="AS254" s="250">
        <f>AS255+AS258+AS261+AS264</f>
        <v>46338</v>
      </c>
      <c r="AT254" s="250">
        <f>AT255+AT258+AT261+AT264</f>
        <v>32214</v>
      </c>
      <c r="AU254" s="250">
        <f>AU255+AU258+AU261+AU264</f>
        <v>21746</v>
      </c>
      <c r="AV254" s="67">
        <f t="shared" si="635"/>
        <v>79578.89</v>
      </c>
      <c r="AW254" s="265">
        <f>AW255+AW258+AW261+AW264</f>
        <v>68084</v>
      </c>
      <c r="AX254" s="67">
        <f t="shared" si="526"/>
        <v>410679</v>
      </c>
      <c r="AY254" s="119"/>
      <c r="AZ254" s="250">
        <f>AZ255+AZ258+AZ261+AZ264</f>
        <v>47364.89</v>
      </c>
      <c r="BA254" s="250">
        <f>BA255+BA258+BA261+BA264</f>
        <v>47141</v>
      </c>
      <c r="BB254" s="249">
        <v>32213.67</v>
      </c>
      <c r="BC254" s="250">
        <f>BC255+BC258+BC261+BC264</f>
        <v>21746</v>
      </c>
      <c r="BD254" s="67">
        <f t="shared" si="636"/>
        <v>79578.559999999998</v>
      </c>
      <c r="BE254" s="250">
        <f>BE255+BE258+BE261+BE264</f>
        <v>68887</v>
      </c>
      <c r="BF254" s="67">
        <f t="shared" si="528"/>
        <v>479566</v>
      </c>
      <c r="BG254" s="119"/>
      <c r="BH254" s="250">
        <f>BH255+BH258+BH261+BH264</f>
        <v>47364.89</v>
      </c>
      <c r="BI254" s="225">
        <f>BI255+BI258+BI261+BI264</f>
        <v>47863.11</v>
      </c>
      <c r="BJ254" s="249">
        <v>32213.67</v>
      </c>
      <c r="BK254" s="250">
        <f>BK255+BK258+BK261+BK264</f>
        <v>21746</v>
      </c>
      <c r="BL254" s="67">
        <f t="shared" si="637"/>
        <v>79578.559999999998</v>
      </c>
      <c r="BM254" s="250">
        <f>BM255+BM258+BM261+BM264</f>
        <v>69609.11</v>
      </c>
      <c r="BN254" s="67">
        <f t="shared" si="530"/>
        <v>549175.11</v>
      </c>
      <c r="BO254" s="119"/>
      <c r="BP254" s="250">
        <f>BP255+BP258+BP261+BP264</f>
        <v>47364.89</v>
      </c>
      <c r="BQ254" s="250">
        <f>BQ255+BQ258+BQ261</f>
        <v>46905</v>
      </c>
      <c r="BR254" s="249">
        <v>32213.67</v>
      </c>
      <c r="BS254" s="266">
        <f t="shared" si="648"/>
        <v>21745.875</v>
      </c>
      <c r="BT254" s="67">
        <f t="shared" si="647"/>
        <v>79578.559999999998</v>
      </c>
      <c r="BU254" s="265">
        <f>BU255+BU258+BU261+BU264</f>
        <v>68650.875</v>
      </c>
      <c r="BV254" s="67">
        <f t="shared" si="532"/>
        <v>617825.98499999999</v>
      </c>
      <c r="BW254" s="117"/>
      <c r="BX254" s="250">
        <f>BX255+BX258+BX261+BX264</f>
        <v>47364.89</v>
      </c>
      <c r="BY254" s="250">
        <f>BY255+BY258+BY261+BY264</f>
        <v>46906</v>
      </c>
      <c r="BZ254" s="250">
        <f>BZ255+BZ258+BZ261+BZ264</f>
        <v>32214</v>
      </c>
      <c r="CA254" s="250">
        <f>CA255+CA258+CA261+CA264</f>
        <v>21745.875</v>
      </c>
      <c r="CB254" s="67">
        <f t="shared" si="638"/>
        <v>79578.89</v>
      </c>
      <c r="CC254" s="250">
        <f>CC255+CC258+CC261+CC264</f>
        <v>68651.875</v>
      </c>
      <c r="CD254" s="67">
        <f t="shared" si="534"/>
        <v>686477.86</v>
      </c>
      <c r="CE254" s="117"/>
      <c r="CF254" s="250">
        <f>CF255+CF258+CF261+CF264</f>
        <v>47364.89</v>
      </c>
      <c r="CG254" s="250"/>
      <c r="CH254" s="249">
        <v>32213.67</v>
      </c>
      <c r="CI254" s="249"/>
      <c r="CJ254" s="67">
        <f t="shared" si="639"/>
        <v>79578.559999999998</v>
      </c>
      <c r="CK254" s="250">
        <f>CK255+CK258+CK261+CK264</f>
        <v>0</v>
      </c>
      <c r="CL254" s="117"/>
      <c r="CM254" s="250">
        <f>CM255+CM258+CM261+CM264</f>
        <v>47364.89</v>
      </c>
      <c r="CN254" s="250"/>
      <c r="CO254" s="249">
        <v>32213.67</v>
      </c>
      <c r="CP254" s="249"/>
      <c r="CQ254" s="67">
        <f t="shared" si="640"/>
        <v>79578.559999999998</v>
      </c>
      <c r="CR254" s="250">
        <f>CR255+CR258+CR261+CR264</f>
        <v>0</v>
      </c>
      <c r="CS254" s="264"/>
      <c r="CT254" s="66">
        <f t="shared" si="644"/>
        <v>568378.68000000005</v>
      </c>
      <c r="CU254" s="66">
        <f t="shared" si="645"/>
        <v>469019.11</v>
      </c>
      <c r="CV254" s="66">
        <f t="shared" si="646"/>
        <v>401534.02999999991</v>
      </c>
      <c r="CW254" s="66">
        <f t="shared" si="649"/>
        <v>217458.75</v>
      </c>
      <c r="CX254" s="66">
        <f t="shared" si="641"/>
        <v>969912.71</v>
      </c>
      <c r="CY254" s="66">
        <f t="shared" si="642"/>
        <v>686477.86</v>
      </c>
    </row>
    <row r="255" spans="1:103" x14ac:dyDescent="0.25">
      <c r="A255" s="77">
        <v>2201031210</v>
      </c>
      <c r="B255" s="103"/>
      <c r="C255" s="97"/>
      <c r="D255" s="263" t="s">
        <v>150</v>
      </c>
      <c r="E255" s="72">
        <f>E256+E257</f>
        <v>0</v>
      </c>
      <c r="F255" s="72">
        <f>F256+F257</f>
        <v>47365</v>
      </c>
      <c r="G255" s="72">
        <v>0</v>
      </c>
      <c r="H255" s="72">
        <f>H256+H257</f>
        <v>23685</v>
      </c>
      <c r="I255" s="72">
        <f>I256+I257</f>
        <v>0</v>
      </c>
      <c r="J255" s="72">
        <f>J256+J257</f>
        <v>71050</v>
      </c>
      <c r="K255" s="120"/>
      <c r="L255" s="68">
        <f>L256+L257</f>
        <v>0</v>
      </c>
      <c r="M255" s="72">
        <f>M256+M257</f>
        <v>47365</v>
      </c>
      <c r="N255" s="70">
        <v>0</v>
      </c>
      <c r="O255" s="68">
        <f>O256+O257</f>
        <v>25772</v>
      </c>
      <c r="P255" s="67">
        <f t="shared" si="631"/>
        <v>0</v>
      </c>
      <c r="Q255" s="262">
        <f>Q256+Q257</f>
        <v>73137</v>
      </c>
      <c r="R255" s="67">
        <f t="shared" si="518"/>
        <v>144187</v>
      </c>
      <c r="S255" s="119"/>
      <c r="T255" s="68">
        <f>T256+T257</f>
        <v>0</v>
      </c>
      <c r="U255" s="68">
        <f>U256+U257</f>
        <v>45342</v>
      </c>
      <c r="V255" s="68">
        <v>0</v>
      </c>
      <c r="W255" s="68">
        <f>W256+W257</f>
        <v>23214</v>
      </c>
      <c r="X255" s="67">
        <f t="shared" si="632"/>
        <v>0</v>
      </c>
      <c r="Y255" s="262">
        <f>Y256+Y257</f>
        <v>68556</v>
      </c>
      <c r="Z255" s="67">
        <f t="shared" si="520"/>
        <v>212743</v>
      </c>
      <c r="AA255" s="119"/>
      <c r="AB255" s="68">
        <f>AB256+AB257</f>
        <v>0</v>
      </c>
      <c r="AC255" s="68">
        <f>AC256+AC257</f>
        <v>47109</v>
      </c>
      <c r="AD255" s="68">
        <v>0</v>
      </c>
      <c r="AE255" s="68">
        <f>AE256+AE257</f>
        <v>14312</v>
      </c>
      <c r="AF255" s="67">
        <f t="shared" si="633"/>
        <v>0</v>
      </c>
      <c r="AG255" s="262">
        <f>AG256+AG257</f>
        <v>61421</v>
      </c>
      <c r="AH255" s="67">
        <f t="shared" si="522"/>
        <v>274164</v>
      </c>
      <c r="AI255" s="119"/>
      <c r="AJ255" s="68">
        <f>AJ256+AJ257</f>
        <v>0</v>
      </c>
      <c r="AK255" s="68">
        <f>AK256+AK257</f>
        <v>46685</v>
      </c>
      <c r="AL255" s="68">
        <v>0</v>
      </c>
      <c r="AM255" s="68">
        <f>AM256+AM257</f>
        <v>21746</v>
      </c>
      <c r="AN255" s="67">
        <f t="shared" si="634"/>
        <v>0</v>
      </c>
      <c r="AO255" s="262">
        <f>AO256+AO257</f>
        <v>68431</v>
      </c>
      <c r="AP255" s="67">
        <f t="shared" si="524"/>
        <v>342595</v>
      </c>
      <c r="AQ255" s="119"/>
      <c r="AR255" s="68">
        <f>AR256+AR257</f>
        <v>0</v>
      </c>
      <c r="AS255" s="68">
        <f>AS256+AS257</f>
        <v>46338</v>
      </c>
      <c r="AT255" s="70">
        <v>0</v>
      </c>
      <c r="AU255" s="68">
        <f>AU256+AU257</f>
        <v>21746</v>
      </c>
      <c r="AV255" s="67">
        <f t="shared" si="635"/>
        <v>0</v>
      </c>
      <c r="AW255" s="262">
        <f>AW256+AW257</f>
        <v>68084</v>
      </c>
      <c r="AX255" s="67">
        <f t="shared" si="526"/>
        <v>410679</v>
      </c>
      <c r="AY255" s="119"/>
      <c r="AZ255" s="68">
        <f>AZ256+AZ257</f>
        <v>0</v>
      </c>
      <c r="BA255" s="68">
        <f>BA256+BA257</f>
        <v>47141</v>
      </c>
      <c r="BB255" s="70">
        <v>0</v>
      </c>
      <c r="BC255" s="68">
        <f>BC256+BC257</f>
        <v>21746</v>
      </c>
      <c r="BD255" s="67">
        <f t="shared" si="636"/>
        <v>0</v>
      </c>
      <c r="BE255" s="68">
        <f>BE256+BE257</f>
        <v>68887</v>
      </c>
      <c r="BF255" s="67">
        <f t="shared" si="528"/>
        <v>479566</v>
      </c>
      <c r="BG255" s="119"/>
      <c r="BH255" s="68">
        <f>BH256+BH257</f>
        <v>0</v>
      </c>
      <c r="BI255" s="240">
        <f>BI256+BI257</f>
        <v>47863.11</v>
      </c>
      <c r="BJ255" s="70">
        <v>0</v>
      </c>
      <c r="BK255" s="68">
        <f>BK256+BK257</f>
        <v>21746</v>
      </c>
      <c r="BL255" s="67">
        <f t="shared" si="637"/>
        <v>0</v>
      </c>
      <c r="BM255" s="68">
        <f>BM256+BM257</f>
        <v>69609.11</v>
      </c>
      <c r="BN255" s="67">
        <f t="shared" si="530"/>
        <v>549175.11</v>
      </c>
      <c r="BO255" s="119"/>
      <c r="BP255" s="68">
        <f>BP256+BP257</f>
        <v>0</v>
      </c>
      <c r="BQ255" s="68">
        <f>BQ256+BQ257</f>
        <v>46905</v>
      </c>
      <c r="BR255" s="70">
        <v>0</v>
      </c>
      <c r="BS255" s="164">
        <f t="shared" si="648"/>
        <v>21745.875</v>
      </c>
      <c r="BT255" s="67">
        <f t="shared" si="647"/>
        <v>0</v>
      </c>
      <c r="BU255" s="262">
        <f>BU256+BU257</f>
        <v>68650.875</v>
      </c>
      <c r="BV255" s="67">
        <f t="shared" si="532"/>
        <v>617825.98499999999</v>
      </c>
      <c r="BW255" s="117"/>
      <c r="BX255" s="68">
        <f>BX256+BX257</f>
        <v>0</v>
      </c>
      <c r="BY255" s="68">
        <f>BY256+BY257</f>
        <v>46906</v>
      </c>
      <c r="BZ255" s="68">
        <f>BZ256+BZ257</f>
        <v>0</v>
      </c>
      <c r="CA255" s="68">
        <f>CA256+CA257</f>
        <v>21745.875</v>
      </c>
      <c r="CB255" s="67">
        <f t="shared" si="638"/>
        <v>0</v>
      </c>
      <c r="CC255" s="68">
        <f>CC256+CC257</f>
        <v>68651.875</v>
      </c>
      <c r="CD255" s="67">
        <f t="shared" si="534"/>
        <v>686477.86</v>
      </c>
      <c r="CE255" s="117"/>
      <c r="CF255" s="68">
        <f>CF256+CF257</f>
        <v>0</v>
      </c>
      <c r="CG255" s="68"/>
      <c r="CH255" s="70">
        <v>0</v>
      </c>
      <c r="CI255" s="70"/>
      <c r="CJ255" s="67">
        <f t="shared" si="639"/>
        <v>0</v>
      </c>
      <c r="CK255" s="68">
        <f>CK256+CK257</f>
        <v>0</v>
      </c>
      <c r="CL255" s="117"/>
      <c r="CM255" s="68">
        <f>CM256+CM257</f>
        <v>0</v>
      </c>
      <c r="CN255" s="68"/>
      <c r="CO255" s="70">
        <v>0</v>
      </c>
      <c r="CP255" s="70"/>
      <c r="CQ255" s="67">
        <f t="shared" si="640"/>
        <v>0</v>
      </c>
      <c r="CR255" s="68">
        <f>CR256+CR257</f>
        <v>0</v>
      </c>
      <c r="CS255" s="50"/>
      <c r="CT255" s="66">
        <f t="shared" si="644"/>
        <v>0</v>
      </c>
      <c r="CU255" s="66">
        <f t="shared" si="645"/>
        <v>469019.11</v>
      </c>
      <c r="CV255" s="66">
        <f t="shared" si="646"/>
        <v>0</v>
      </c>
      <c r="CW255" s="66">
        <f t="shared" si="649"/>
        <v>217458.75</v>
      </c>
      <c r="CX255" s="66">
        <f t="shared" si="641"/>
        <v>0</v>
      </c>
      <c r="CY255" s="66">
        <f t="shared" si="642"/>
        <v>686477.86</v>
      </c>
    </row>
    <row r="256" spans="1:103" x14ac:dyDescent="0.25">
      <c r="A256" s="77">
        <v>2201031211</v>
      </c>
      <c r="B256" s="103"/>
      <c r="C256" s="97"/>
      <c r="D256" s="261" t="s">
        <v>149</v>
      </c>
      <c r="E256" s="72">
        <v>0</v>
      </c>
      <c r="F256" s="72">
        <v>0</v>
      </c>
      <c r="G256" s="72">
        <v>0</v>
      </c>
      <c r="H256" s="72">
        <v>0</v>
      </c>
      <c r="I256" s="73">
        <f>E256+G256</f>
        <v>0</v>
      </c>
      <c r="J256" s="73">
        <f>F256+H256</f>
        <v>0</v>
      </c>
      <c r="K256" s="120"/>
      <c r="L256" s="68">
        <v>0</v>
      </c>
      <c r="M256" s="72">
        <v>0</v>
      </c>
      <c r="N256" s="70"/>
      <c r="O256" s="68">
        <v>0</v>
      </c>
      <c r="P256" s="67">
        <f t="shared" si="631"/>
        <v>0</v>
      </c>
      <c r="Q256" s="236">
        <f>M256+O256</f>
        <v>0</v>
      </c>
      <c r="R256" s="67">
        <f t="shared" si="518"/>
        <v>0</v>
      </c>
      <c r="S256" s="119"/>
      <c r="T256" s="68">
        <v>0</v>
      </c>
      <c r="U256" s="68">
        <v>0</v>
      </c>
      <c r="V256" s="68">
        <v>0</v>
      </c>
      <c r="W256" s="68">
        <v>0</v>
      </c>
      <c r="X256" s="67">
        <f t="shared" si="632"/>
        <v>0</v>
      </c>
      <c r="Y256" s="236">
        <f>U256+W256</f>
        <v>0</v>
      </c>
      <c r="Z256" s="67">
        <f t="shared" si="520"/>
        <v>0</v>
      </c>
      <c r="AA256" s="119"/>
      <c r="AB256" s="68">
        <v>0</v>
      </c>
      <c r="AC256" s="68">
        <v>0</v>
      </c>
      <c r="AD256" s="68">
        <v>0</v>
      </c>
      <c r="AE256" s="68">
        <v>0</v>
      </c>
      <c r="AF256" s="67">
        <f t="shared" si="633"/>
        <v>0</v>
      </c>
      <c r="AG256" s="236">
        <f>AC256+AE256</f>
        <v>0</v>
      </c>
      <c r="AH256" s="67">
        <f t="shared" si="522"/>
        <v>0</v>
      </c>
      <c r="AI256" s="119"/>
      <c r="AJ256" s="68">
        <v>0</v>
      </c>
      <c r="AK256" s="68">
        <v>0</v>
      </c>
      <c r="AL256" s="68">
        <v>0</v>
      </c>
      <c r="AM256" s="68">
        <v>0</v>
      </c>
      <c r="AN256" s="67">
        <f t="shared" si="634"/>
        <v>0</v>
      </c>
      <c r="AO256" s="236">
        <f>AK256+AM256</f>
        <v>0</v>
      </c>
      <c r="AP256" s="67">
        <f t="shared" si="524"/>
        <v>0</v>
      </c>
      <c r="AQ256" s="119"/>
      <c r="AR256" s="68">
        <v>0</v>
      </c>
      <c r="AS256" s="68">
        <v>0</v>
      </c>
      <c r="AT256" s="70">
        <v>0</v>
      </c>
      <c r="AU256" s="68">
        <v>0</v>
      </c>
      <c r="AV256" s="67">
        <f t="shared" si="635"/>
        <v>0</v>
      </c>
      <c r="AW256" s="236">
        <f>AS256+AU256</f>
        <v>0</v>
      </c>
      <c r="AX256" s="67">
        <f t="shared" si="526"/>
        <v>0</v>
      </c>
      <c r="AY256" s="119"/>
      <c r="AZ256" s="68">
        <v>0</v>
      </c>
      <c r="BA256" s="68">
        <v>0</v>
      </c>
      <c r="BB256" s="70">
        <v>0</v>
      </c>
      <c r="BC256" s="68">
        <v>0</v>
      </c>
      <c r="BD256" s="67">
        <f t="shared" si="636"/>
        <v>0</v>
      </c>
      <c r="BE256" s="67">
        <f>BA256+BC256</f>
        <v>0</v>
      </c>
      <c r="BF256" s="67">
        <f t="shared" si="528"/>
        <v>0</v>
      </c>
      <c r="BG256" s="119"/>
      <c r="BH256" s="68">
        <v>0</v>
      </c>
      <c r="BI256" s="240">
        <v>0</v>
      </c>
      <c r="BJ256" s="70">
        <v>0</v>
      </c>
      <c r="BK256" s="68">
        <v>0</v>
      </c>
      <c r="BL256" s="67">
        <f t="shared" si="637"/>
        <v>0</v>
      </c>
      <c r="BM256" s="67">
        <f>BI256+BK256</f>
        <v>0</v>
      </c>
      <c r="BN256" s="67">
        <f t="shared" si="530"/>
        <v>0</v>
      </c>
      <c r="BO256" s="119"/>
      <c r="BP256" s="68">
        <v>0</v>
      </c>
      <c r="BQ256" s="68">
        <v>0</v>
      </c>
      <c r="BR256" s="70">
        <v>0</v>
      </c>
      <c r="BS256" s="176">
        <f t="shared" si="648"/>
        <v>0</v>
      </c>
      <c r="BT256" s="67">
        <f t="shared" si="647"/>
        <v>0</v>
      </c>
      <c r="BU256" s="236">
        <f>BQ256+BS256</f>
        <v>0</v>
      </c>
      <c r="BV256" s="67">
        <f t="shared" si="532"/>
        <v>0</v>
      </c>
      <c r="BW256" s="117"/>
      <c r="BX256" s="68">
        <v>0</v>
      </c>
      <c r="BY256" s="68">
        <v>0</v>
      </c>
      <c r="BZ256" s="68">
        <v>0</v>
      </c>
      <c r="CA256" s="68">
        <v>0</v>
      </c>
      <c r="CB256" s="67">
        <f t="shared" si="638"/>
        <v>0</v>
      </c>
      <c r="CC256" s="67">
        <f>BY256+CA256</f>
        <v>0</v>
      </c>
      <c r="CD256" s="67">
        <f t="shared" si="534"/>
        <v>0</v>
      </c>
      <c r="CE256" s="117"/>
      <c r="CF256" s="68">
        <v>0</v>
      </c>
      <c r="CG256" s="68"/>
      <c r="CH256" s="70">
        <v>0</v>
      </c>
      <c r="CI256" s="70"/>
      <c r="CJ256" s="67">
        <f t="shared" si="639"/>
        <v>0</v>
      </c>
      <c r="CK256" s="67">
        <f>CG256+CI256</f>
        <v>0</v>
      </c>
      <c r="CL256" s="117"/>
      <c r="CM256" s="68">
        <v>0</v>
      </c>
      <c r="CN256" s="68"/>
      <c r="CO256" s="70">
        <v>0</v>
      </c>
      <c r="CP256" s="70"/>
      <c r="CQ256" s="67">
        <f t="shared" si="640"/>
        <v>0</v>
      </c>
      <c r="CR256" s="67">
        <f>CN256+CP256</f>
        <v>0</v>
      </c>
      <c r="CS256" s="50"/>
      <c r="CT256" s="66">
        <f t="shared" si="644"/>
        <v>0</v>
      </c>
      <c r="CU256" s="66">
        <f t="shared" si="645"/>
        <v>0</v>
      </c>
      <c r="CV256" s="66">
        <f t="shared" si="646"/>
        <v>0</v>
      </c>
      <c r="CW256" s="66">
        <f t="shared" si="649"/>
        <v>0</v>
      </c>
      <c r="CX256" s="66">
        <f t="shared" si="641"/>
        <v>0</v>
      </c>
      <c r="CY256" s="66">
        <f t="shared" si="642"/>
        <v>0</v>
      </c>
    </row>
    <row r="257" spans="1:103" ht="25.5" x14ac:dyDescent="0.25">
      <c r="A257" s="77">
        <v>2201031212</v>
      </c>
      <c r="B257" s="103"/>
      <c r="C257" s="97"/>
      <c r="D257" s="260" t="s">
        <v>148</v>
      </c>
      <c r="E257" s="72">
        <v>0</v>
      </c>
      <c r="F257" s="72">
        <v>47365</v>
      </c>
      <c r="G257" s="72">
        <v>0</v>
      </c>
      <c r="H257" s="72">
        <v>23685</v>
      </c>
      <c r="I257" s="73">
        <f>E257+G257</f>
        <v>0</v>
      </c>
      <c r="J257" s="73">
        <f>F257+H257</f>
        <v>71050</v>
      </c>
      <c r="K257" s="120"/>
      <c r="L257" s="68">
        <v>0</v>
      </c>
      <c r="M257" s="72">
        <v>47365</v>
      </c>
      <c r="N257" s="70"/>
      <c r="O257" s="70">
        <v>25772</v>
      </c>
      <c r="P257" s="67">
        <f t="shared" si="631"/>
        <v>0</v>
      </c>
      <c r="Q257" s="236">
        <f>M257+O257</f>
        <v>73137</v>
      </c>
      <c r="R257" s="67">
        <f t="shared" si="518"/>
        <v>144187</v>
      </c>
      <c r="S257" s="119"/>
      <c r="T257" s="68">
        <v>0</v>
      </c>
      <c r="U257" s="68">
        <v>45342</v>
      </c>
      <c r="V257" s="68">
        <v>0</v>
      </c>
      <c r="W257" s="70">
        <v>23214</v>
      </c>
      <c r="X257" s="67">
        <f t="shared" si="632"/>
        <v>0</v>
      </c>
      <c r="Y257" s="236">
        <f>U257+W257</f>
        <v>68556</v>
      </c>
      <c r="Z257" s="67">
        <f t="shared" si="520"/>
        <v>212743</v>
      </c>
      <c r="AA257" s="119"/>
      <c r="AB257" s="68">
        <v>0</v>
      </c>
      <c r="AC257" s="68">
        <v>47109</v>
      </c>
      <c r="AD257" s="68">
        <v>0</v>
      </c>
      <c r="AE257" s="70">
        <v>14312</v>
      </c>
      <c r="AF257" s="67">
        <f t="shared" si="633"/>
        <v>0</v>
      </c>
      <c r="AG257" s="236">
        <f>AC257+AE257</f>
        <v>61421</v>
      </c>
      <c r="AH257" s="67">
        <f t="shared" si="522"/>
        <v>274164</v>
      </c>
      <c r="AI257" s="119"/>
      <c r="AJ257" s="68">
        <v>0</v>
      </c>
      <c r="AK257" s="68">
        <v>46685</v>
      </c>
      <c r="AL257" s="68">
        <v>0</v>
      </c>
      <c r="AM257" s="70">
        <v>21746</v>
      </c>
      <c r="AN257" s="67">
        <f t="shared" si="634"/>
        <v>0</v>
      </c>
      <c r="AO257" s="236">
        <f>AK257+AM257</f>
        <v>68431</v>
      </c>
      <c r="AP257" s="67">
        <f t="shared" si="524"/>
        <v>342595</v>
      </c>
      <c r="AQ257" s="119"/>
      <c r="AR257" s="68">
        <v>0</v>
      </c>
      <c r="AS257" s="68">
        <v>46338</v>
      </c>
      <c r="AT257" s="70">
        <v>0</v>
      </c>
      <c r="AU257" s="70">
        <v>21746</v>
      </c>
      <c r="AV257" s="67">
        <f t="shared" si="635"/>
        <v>0</v>
      </c>
      <c r="AW257" s="236">
        <f>AS257+AU257</f>
        <v>68084</v>
      </c>
      <c r="AX257" s="67">
        <f t="shared" si="526"/>
        <v>410679</v>
      </c>
      <c r="AY257" s="119"/>
      <c r="AZ257" s="68">
        <v>0</v>
      </c>
      <c r="BA257" s="68">
        <v>47141</v>
      </c>
      <c r="BB257" s="70">
        <v>0</v>
      </c>
      <c r="BC257" s="70">
        <v>21746</v>
      </c>
      <c r="BD257" s="67">
        <f t="shared" si="636"/>
        <v>0</v>
      </c>
      <c r="BE257" s="67">
        <f>BA257+BC257</f>
        <v>68887</v>
      </c>
      <c r="BF257" s="67">
        <f t="shared" si="528"/>
        <v>479566</v>
      </c>
      <c r="BG257" s="119"/>
      <c r="BH257" s="68">
        <v>0</v>
      </c>
      <c r="BI257" s="240">
        <v>47863.11</v>
      </c>
      <c r="BJ257" s="70">
        <v>0</v>
      </c>
      <c r="BK257" s="70">
        <v>21746</v>
      </c>
      <c r="BL257" s="67">
        <f t="shared" si="637"/>
        <v>0</v>
      </c>
      <c r="BM257" s="67">
        <f>BI257+BK257</f>
        <v>69609.11</v>
      </c>
      <c r="BN257" s="67">
        <f t="shared" si="530"/>
        <v>549175.11</v>
      </c>
      <c r="BO257" s="119"/>
      <c r="BP257" s="68">
        <v>0</v>
      </c>
      <c r="BQ257" s="68">
        <v>46905</v>
      </c>
      <c r="BR257" s="70">
        <v>0</v>
      </c>
      <c r="BS257" s="164">
        <f t="shared" si="648"/>
        <v>21745.875</v>
      </c>
      <c r="BT257" s="67">
        <f t="shared" si="647"/>
        <v>0</v>
      </c>
      <c r="BU257" s="236">
        <f>BQ257+BS257</f>
        <v>68650.875</v>
      </c>
      <c r="BV257" s="67">
        <f t="shared" si="532"/>
        <v>617825.98499999999</v>
      </c>
      <c r="BW257" s="117"/>
      <c r="BX257" s="68">
        <v>0</v>
      </c>
      <c r="BY257" s="68">
        <v>46906</v>
      </c>
      <c r="BZ257" s="68">
        <v>0</v>
      </c>
      <c r="CA257" s="70">
        <f>AVERAGE(BS257,BK257,BC257,AU257,AM257,AE257,W257,O257,H257)</f>
        <v>21745.875</v>
      </c>
      <c r="CB257" s="67">
        <f t="shared" si="638"/>
        <v>0</v>
      </c>
      <c r="CC257" s="67">
        <f>BY257+CA257</f>
        <v>68651.875</v>
      </c>
      <c r="CD257" s="67">
        <f t="shared" si="534"/>
        <v>686477.86</v>
      </c>
      <c r="CE257" s="117"/>
      <c r="CF257" s="68">
        <v>0</v>
      </c>
      <c r="CG257" s="68"/>
      <c r="CH257" s="70">
        <v>0</v>
      </c>
      <c r="CI257" s="70"/>
      <c r="CJ257" s="67">
        <f t="shared" si="639"/>
        <v>0</v>
      </c>
      <c r="CK257" s="67">
        <f>CG257+CI257</f>
        <v>0</v>
      </c>
      <c r="CL257" s="117"/>
      <c r="CM257" s="68">
        <v>0</v>
      </c>
      <c r="CN257" s="68"/>
      <c r="CO257" s="70">
        <v>0</v>
      </c>
      <c r="CP257" s="70"/>
      <c r="CQ257" s="67">
        <f t="shared" si="640"/>
        <v>0</v>
      </c>
      <c r="CR257" s="67">
        <f>CN257+CP257</f>
        <v>0</v>
      </c>
      <c r="CS257" s="50"/>
      <c r="CT257" s="66">
        <f t="shared" si="644"/>
        <v>0</v>
      </c>
      <c r="CU257" s="66">
        <f t="shared" si="645"/>
        <v>469019.11</v>
      </c>
      <c r="CV257" s="66">
        <f t="shared" si="646"/>
        <v>0</v>
      </c>
      <c r="CW257" s="66">
        <f t="shared" si="649"/>
        <v>217458.75</v>
      </c>
      <c r="CX257" s="66">
        <f t="shared" si="641"/>
        <v>0</v>
      </c>
      <c r="CY257" s="66">
        <f t="shared" si="642"/>
        <v>686477.86</v>
      </c>
    </row>
    <row r="258" spans="1:103" x14ac:dyDescent="0.25">
      <c r="A258" s="77">
        <v>2201031220</v>
      </c>
      <c r="B258" s="98"/>
      <c r="C258" s="97"/>
      <c r="D258" s="258" t="s">
        <v>147</v>
      </c>
      <c r="E258" s="72">
        <f>E259+E260</f>
        <v>0</v>
      </c>
      <c r="F258" s="72">
        <f>F259+F260</f>
        <v>0</v>
      </c>
      <c r="G258" s="72">
        <v>0</v>
      </c>
      <c r="H258" s="72">
        <f>H259+H260</f>
        <v>0</v>
      </c>
      <c r="I258" s="72">
        <f>I259+I260</f>
        <v>0</v>
      </c>
      <c r="J258" s="72">
        <f>J259+J260</f>
        <v>0</v>
      </c>
      <c r="K258" s="120"/>
      <c r="L258" s="68">
        <f>L259+L260</f>
        <v>0</v>
      </c>
      <c r="M258" s="72">
        <f>M259+M260</f>
        <v>0</v>
      </c>
      <c r="N258" s="70">
        <v>0</v>
      </c>
      <c r="O258" s="68">
        <f>O259+O260</f>
        <v>0</v>
      </c>
      <c r="P258" s="67">
        <f t="shared" si="631"/>
        <v>0</v>
      </c>
      <c r="Q258" s="262">
        <f>Q259+Q260</f>
        <v>0</v>
      </c>
      <c r="R258" s="67">
        <f t="shared" ref="R258:R276" si="651">Q258+J258</f>
        <v>0</v>
      </c>
      <c r="S258" s="119"/>
      <c r="T258" s="68">
        <f>T259+T260</f>
        <v>0</v>
      </c>
      <c r="U258" s="68">
        <f>U259+U260</f>
        <v>0</v>
      </c>
      <c r="V258" s="68">
        <v>0</v>
      </c>
      <c r="W258" s="68">
        <f>W259+W260</f>
        <v>0</v>
      </c>
      <c r="X258" s="67">
        <f t="shared" si="632"/>
        <v>0</v>
      </c>
      <c r="Y258" s="262">
        <f>Y259+Y260</f>
        <v>0</v>
      </c>
      <c r="Z258" s="67">
        <f t="shared" ref="Z258:Z276" si="652">Y258+R258</f>
        <v>0</v>
      </c>
      <c r="AA258" s="119"/>
      <c r="AB258" s="68">
        <f>AB259+AB260</f>
        <v>0</v>
      </c>
      <c r="AC258" s="68">
        <f>AC259+AC260</f>
        <v>0</v>
      </c>
      <c r="AD258" s="68">
        <v>0</v>
      </c>
      <c r="AE258" s="68">
        <f>AE259+AE260</f>
        <v>0</v>
      </c>
      <c r="AF258" s="67">
        <f t="shared" si="633"/>
        <v>0</v>
      </c>
      <c r="AG258" s="262">
        <f>AG259+AG260</f>
        <v>0</v>
      </c>
      <c r="AH258" s="67">
        <f t="shared" ref="AH258:AH276" si="653">AG258+Z258</f>
        <v>0</v>
      </c>
      <c r="AI258" s="119"/>
      <c r="AJ258" s="68">
        <f>AJ259+AJ260</f>
        <v>0</v>
      </c>
      <c r="AK258" s="68">
        <f>AK259+AK260</f>
        <v>0</v>
      </c>
      <c r="AL258" s="68">
        <v>0</v>
      </c>
      <c r="AM258" s="68">
        <f>AM259+AM260</f>
        <v>0</v>
      </c>
      <c r="AN258" s="67">
        <f t="shared" si="634"/>
        <v>0</v>
      </c>
      <c r="AO258" s="262">
        <f>AO259+AO260</f>
        <v>0</v>
      </c>
      <c r="AP258" s="67">
        <f t="shared" ref="AP258:AP276" si="654">AO258+AH258</f>
        <v>0</v>
      </c>
      <c r="AQ258" s="119"/>
      <c r="AR258" s="68">
        <f>AR259+AR260</f>
        <v>0</v>
      </c>
      <c r="AS258" s="68">
        <f>AS259+AS260</f>
        <v>0</v>
      </c>
      <c r="AT258" s="70">
        <v>0</v>
      </c>
      <c r="AU258" s="68">
        <f>AU259+AU260</f>
        <v>0</v>
      </c>
      <c r="AV258" s="67">
        <f t="shared" si="635"/>
        <v>0</v>
      </c>
      <c r="AW258" s="262">
        <f>AW259+AW260</f>
        <v>0</v>
      </c>
      <c r="AX258" s="67">
        <f t="shared" ref="AX258:AX276" si="655">AW258+AP258</f>
        <v>0</v>
      </c>
      <c r="AY258" s="119"/>
      <c r="AZ258" s="68">
        <f>AZ259+AZ260</f>
        <v>0</v>
      </c>
      <c r="BA258" s="68">
        <f>BA259+BA260</f>
        <v>0</v>
      </c>
      <c r="BB258" s="70">
        <v>0</v>
      </c>
      <c r="BC258" s="68">
        <f>BC259+BC260</f>
        <v>0</v>
      </c>
      <c r="BD258" s="67">
        <f t="shared" si="636"/>
        <v>0</v>
      </c>
      <c r="BE258" s="68">
        <f>BE259+BE260</f>
        <v>0</v>
      </c>
      <c r="BF258" s="67">
        <f t="shared" ref="BF258:BF276" si="656">BE258+AX258</f>
        <v>0</v>
      </c>
      <c r="BG258" s="119"/>
      <c r="BH258" s="68">
        <f>BH259+BH260</f>
        <v>0</v>
      </c>
      <c r="BI258" s="240">
        <f>BI259+BI260</f>
        <v>0</v>
      </c>
      <c r="BJ258" s="70">
        <v>0</v>
      </c>
      <c r="BK258" s="68">
        <f>BK259+BK260</f>
        <v>0</v>
      </c>
      <c r="BL258" s="67">
        <f t="shared" si="637"/>
        <v>0</v>
      </c>
      <c r="BM258" s="68">
        <f>BM259+BM260</f>
        <v>0</v>
      </c>
      <c r="BN258" s="67">
        <f t="shared" ref="BN258:BN276" si="657">BM258+BF258</f>
        <v>0</v>
      </c>
      <c r="BO258" s="119"/>
      <c r="BP258" s="68">
        <f>BP259+BP260</f>
        <v>0</v>
      </c>
      <c r="BQ258" s="68">
        <f>BQ259+BQ260</f>
        <v>0</v>
      </c>
      <c r="BR258" s="70">
        <v>0</v>
      </c>
      <c r="BS258" s="176">
        <f t="shared" si="648"/>
        <v>0</v>
      </c>
      <c r="BT258" s="67">
        <f t="shared" si="647"/>
        <v>0</v>
      </c>
      <c r="BU258" s="262">
        <f>BU259+BU260</f>
        <v>0</v>
      </c>
      <c r="BV258" s="67">
        <f t="shared" ref="BV258:BV289" si="658">BU258+BN258</f>
        <v>0</v>
      </c>
      <c r="BW258" s="117"/>
      <c r="BX258" s="68">
        <f>BX259+BX260</f>
        <v>0</v>
      </c>
      <c r="BY258" s="68">
        <f>BY259+BY260</f>
        <v>0</v>
      </c>
      <c r="BZ258" s="68">
        <f>BZ259+BZ260</f>
        <v>0</v>
      </c>
      <c r="CA258" s="68">
        <f>CA259+CA260</f>
        <v>0</v>
      </c>
      <c r="CB258" s="67">
        <f t="shared" si="638"/>
        <v>0</v>
      </c>
      <c r="CC258" s="68">
        <f>CC259+CC260</f>
        <v>0</v>
      </c>
      <c r="CD258" s="67">
        <f t="shared" ref="CD258:CD289" si="659">CC258+BV258</f>
        <v>0</v>
      </c>
      <c r="CE258" s="117"/>
      <c r="CF258" s="68">
        <f>CF259+CF260</f>
        <v>0</v>
      </c>
      <c r="CG258" s="68"/>
      <c r="CH258" s="70">
        <v>0</v>
      </c>
      <c r="CI258" s="70"/>
      <c r="CJ258" s="67">
        <f t="shared" si="639"/>
        <v>0</v>
      </c>
      <c r="CK258" s="68">
        <f>CK259+CK260</f>
        <v>0</v>
      </c>
      <c r="CL258" s="117"/>
      <c r="CM258" s="68">
        <f>CM259+CM260</f>
        <v>0</v>
      </c>
      <c r="CN258" s="68"/>
      <c r="CO258" s="70">
        <v>0</v>
      </c>
      <c r="CP258" s="70"/>
      <c r="CQ258" s="67">
        <f t="shared" si="640"/>
        <v>0</v>
      </c>
      <c r="CR258" s="68">
        <f>CR259+CR260</f>
        <v>0</v>
      </c>
      <c r="CS258" s="50"/>
      <c r="CT258" s="66">
        <f t="shared" si="644"/>
        <v>0</v>
      </c>
      <c r="CU258" s="66">
        <f t="shared" si="645"/>
        <v>0</v>
      </c>
      <c r="CV258" s="66">
        <f t="shared" si="646"/>
        <v>0</v>
      </c>
      <c r="CW258" s="66">
        <f t="shared" si="649"/>
        <v>0</v>
      </c>
      <c r="CX258" s="66">
        <f t="shared" si="641"/>
        <v>0</v>
      </c>
      <c r="CY258" s="66">
        <f t="shared" si="642"/>
        <v>0</v>
      </c>
    </row>
    <row r="259" spans="1:103" x14ac:dyDescent="0.25">
      <c r="A259" s="77">
        <v>2201031221</v>
      </c>
      <c r="B259" s="98"/>
      <c r="C259" s="97"/>
      <c r="D259" s="261" t="s">
        <v>146</v>
      </c>
      <c r="E259" s="72">
        <v>0</v>
      </c>
      <c r="F259" s="72">
        <v>0</v>
      </c>
      <c r="G259" s="72">
        <v>0</v>
      </c>
      <c r="H259" s="72">
        <v>0</v>
      </c>
      <c r="I259" s="73">
        <f>E259+G259</f>
        <v>0</v>
      </c>
      <c r="J259" s="73">
        <f>F259+H259</f>
        <v>0</v>
      </c>
      <c r="K259" s="120"/>
      <c r="L259" s="68">
        <v>0</v>
      </c>
      <c r="M259" s="72">
        <v>0</v>
      </c>
      <c r="N259" s="70"/>
      <c r="O259" s="68">
        <v>0</v>
      </c>
      <c r="P259" s="67">
        <f t="shared" si="631"/>
        <v>0</v>
      </c>
      <c r="Q259" s="236">
        <f>M259+O259</f>
        <v>0</v>
      </c>
      <c r="R259" s="67">
        <f t="shared" si="651"/>
        <v>0</v>
      </c>
      <c r="S259" s="119"/>
      <c r="T259" s="68">
        <v>0</v>
      </c>
      <c r="U259" s="68">
        <v>0</v>
      </c>
      <c r="V259" s="68">
        <v>0</v>
      </c>
      <c r="W259" s="68">
        <v>0</v>
      </c>
      <c r="X259" s="67">
        <f t="shared" si="632"/>
        <v>0</v>
      </c>
      <c r="Y259" s="236">
        <f>U259+W259</f>
        <v>0</v>
      </c>
      <c r="Z259" s="67">
        <f t="shared" si="652"/>
        <v>0</v>
      </c>
      <c r="AA259" s="119"/>
      <c r="AB259" s="68">
        <v>0</v>
      </c>
      <c r="AC259" s="68">
        <v>0</v>
      </c>
      <c r="AD259" s="68">
        <v>0</v>
      </c>
      <c r="AE259" s="68">
        <v>0</v>
      </c>
      <c r="AF259" s="67">
        <f t="shared" si="633"/>
        <v>0</v>
      </c>
      <c r="AG259" s="236">
        <f>AC259+AE259</f>
        <v>0</v>
      </c>
      <c r="AH259" s="67">
        <f t="shared" si="653"/>
        <v>0</v>
      </c>
      <c r="AI259" s="119"/>
      <c r="AJ259" s="68">
        <v>0</v>
      </c>
      <c r="AK259" s="68">
        <v>0</v>
      </c>
      <c r="AL259" s="68">
        <v>0</v>
      </c>
      <c r="AM259" s="68">
        <v>0</v>
      </c>
      <c r="AN259" s="67">
        <f t="shared" si="634"/>
        <v>0</v>
      </c>
      <c r="AO259" s="236">
        <f>AK259+AM259</f>
        <v>0</v>
      </c>
      <c r="AP259" s="67">
        <f t="shared" si="654"/>
        <v>0</v>
      </c>
      <c r="AQ259" s="119"/>
      <c r="AR259" s="68">
        <v>0</v>
      </c>
      <c r="AS259" s="68">
        <v>0</v>
      </c>
      <c r="AT259" s="70">
        <v>0</v>
      </c>
      <c r="AU259" s="68">
        <v>0</v>
      </c>
      <c r="AV259" s="67">
        <f t="shared" si="635"/>
        <v>0</v>
      </c>
      <c r="AW259" s="236">
        <f>AS259+AU259</f>
        <v>0</v>
      </c>
      <c r="AX259" s="67">
        <f t="shared" si="655"/>
        <v>0</v>
      </c>
      <c r="AY259" s="119"/>
      <c r="AZ259" s="68">
        <v>0</v>
      </c>
      <c r="BA259" s="68">
        <v>0</v>
      </c>
      <c r="BB259" s="70">
        <v>0</v>
      </c>
      <c r="BC259" s="68">
        <v>0</v>
      </c>
      <c r="BD259" s="67">
        <f t="shared" si="636"/>
        <v>0</v>
      </c>
      <c r="BE259" s="67">
        <f>BA259+BC259</f>
        <v>0</v>
      </c>
      <c r="BF259" s="67">
        <f t="shared" si="656"/>
        <v>0</v>
      </c>
      <c r="BG259" s="119"/>
      <c r="BH259" s="68">
        <v>0</v>
      </c>
      <c r="BI259" s="240">
        <v>0</v>
      </c>
      <c r="BJ259" s="70">
        <v>0</v>
      </c>
      <c r="BK259" s="68">
        <v>0</v>
      </c>
      <c r="BL259" s="67">
        <f t="shared" si="637"/>
        <v>0</v>
      </c>
      <c r="BM259" s="67">
        <f>BI259+BK259</f>
        <v>0</v>
      </c>
      <c r="BN259" s="67">
        <f t="shared" si="657"/>
        <v>0</v>
      </c>
      <c r="BO259" s="119"/>
      <c r="BP259" s="68">
        <v>0</v>
      </c>
      <c r="BQ259" s="68">
        <v>0</v>
      </c>
      <c r="BR259" s="70">
        <v>0</v>
      </c>
      <c r="BS259" s="164">
        <f t="shared" si="648"/>
        <v>0</v>
      </c>
      <c r="BT259" s="67">
        <f t="shared" si="647"/>
        <v>0</v>
      </c>
      <c r="BU259" s="236">
        <f>BQ259+BS259</f>
        <v>0</v>
      </c>
      <c r="BV259" s="67">
        <f t="shared" si="658"/>
        <v>0</v>
      </c>
      <c r="BW259" s="117"/>
      <c r="BX259" s="68">
        <v>0</v>
      </c>
      <c r="BY259" s="68">
        <v>0</v>
      </c>
      <c r="BZ259" s="68">
        <v>0</v>
      </c>
      <c r="CA259" s="68">
        <v>0</v>
      </c>
      <c r="CB259" s="67">
        <f t="shared" si="638"/>
        <v>0</v>
      </c>
      <c r="CC259" s="67">
        <f>BY259+CA259</f>
        <v>0</v>
      </c>
      <c r="CD259" s="67">
        <f t="shared" si="659"/>
        <v>0</v>
      </c>
      <c r="CE259" s="117"/>
      <c r="CF259" s="68">
        <v>0</v>
      </c>
      <c r="CG259" s="68"/>
      <c r="CH259" s="70">
        <v>0</v>
      </c>
      <c r="CI259" s="70"/>
      <c r="CJ259" s="67">
        <f t="shared" si="639"/>
        <v>0</v>
      </c>
      <c r="CK259" s="67">
        <f>CG259+CI259</f>
        <v>0</v>
      </c>
      <c r="CL259" s="117"/>
      <c r="CM259" s="68">
        <v>0</v>
      </c>
      <c r="CN259" s="68"/>
      <c r="CO259" s="70">
        <v>0</v>
      </c>
      <c r="CP259" s="70"/>
      <c r="CQ259" s="67">
        <f t="shared" si="640"/>
        <v>0</v>
      </c>
      <c r="CR259" s="67">
        <f>CN259+CP259</f>
        <v>0</v>
      </c>
      <c r="CS259" s="242"/>
      <c r="CT259" s="66">
        <f t="shared" si="644"/>
        <v>0</v>
      </c>
      <c r="CU259" s="66">
        <f t="shared" si="645"/>
        <v>0</v>
      </c>
      <c r="CV259" s="66">
        <f t="shared" si="646"/>
        <v>0</v>
      </c>
      <c r="CW259" s="66">
        <f t="shared" si="649"/>
        <v>0</v>
      </c>
      <c r="CX259" s="66">
        <f t="shared" si="641"/>
        <v>0</v>
      </c>
      <c r="CY259" s="66">
        <f t="shared" si="642"/>
        <v>0</v>
      </c>
    </row>
    <row r="260" spans="1:103" ht="25.5" x14ac:dyDescent="0.25">
      <c r="A260" s="77">
        <v>2201031222</v>
      </c>
      <c r="B260" s="98"/>
      <c r="C260" s="97"/>
      <c r="D260" s="260" t="s">
        <v>145</v>
      </c>
      <c r="E260" s="72">
        <v>0</v>
      </c>
      <c r="F260" s="72">
        <v>0</v>
      </c>
      <c r="G260" s="72">
        <v>0</v>
      </c>
      <c r="H260" s="72">
        <v>0</v>
      </c>
      <c r="I260" s="73">
        <f>E260+G260</f>
        <v>0</v>
      </c>
      <c r="J260" s="73">
        <f>F260+H260</f>
        <v>0</v>
      </c>
      <c r="K260" s="120"/>
      <c r="L260" s="68">
        <v>0</v>
      </c>
      <c r="M260" s="72">
        <v>0</v>
      </c>
      <c r="N260" s="70">
        <v>0</v>
      </c>
      <c r="O260" s="68">
        <v>0</v>
      </c>
      <c r="P260" s="67">
        <f t="shared" si="631"/>
        <v>0</v>
      </c>
      <c r="Q260" s="236">
        <f>M260+O260</f>
        <v>0</v>
      </c>
      <c r="R260" s="67">
        <f t="shared" si="651"/>
        <v>0</v>
      </c>
      <c r="S260" s="119"/>
      <c r="T260" s="68">
        <v>0</v>
      </c>
      <c r="U260" s="68">
        <v>0</v>
      </c>
      <c r="V260" s="68">
        <v>0</v>
      </c>
      <c r="W260" s="68">
        <v>0</v>
      </c>
      <c r="X260" s="67">
        <f t="shared" si="632"/>
        <v>0</v>
      </c>
      <c r="Y260" s="236">
        <f>U260+W260</f>
        <v>0</v>
      </c>
      <c r="Z260" s="67">
        <f t="shared" si="652"/>
        <v>0</v>
      </c>
      <c r="AA260" s="119"/>
      <c r="AB260" s="68">
        <v>0</v>
      </c>
      <c r="AC260" s="68">
        <v>0</v>
      </c>
      <c r="AD260" s="68">
        <v>0</v>
      </c>
      <c r="AE260" s="68">
        <v>0</v>
      </c>
      <c r="AF260" s="67">
        <f t="shared" si="633"/>
        <v>0</v>
      </c>
      <c r="AG260" s="236">
        <f>AC260+AE260</f>
        <v>0</v>
      </c>
      <c r="AH260" s="67">
        <f t="shared" si="653"/>
        <v>0</v>
      </c>
      <c r="AI260" s="119"/>
      <c r="AJ260" s="68">
        <v>0</v>
      </c>
      <c r="AK260" s="68">
        <v>0</v>
      </c>
      <c r="AL260" s="68">
        <v>0</v>
      </c>
      <c r="AM260" s="68">
        <v>0</v>
      </c>
      <c r="AN260" s="67">
        <f t="shared" si="634"/>
        <v>0</v>
      </c>
      <c r="AO260" s="236">
        <f>AK260+AM260</f>
        <v>0</v>
      </c>
      <c r="AP260" s="67">
        <f t="shared" si="654"/>
        <v>0</v>
      </c>
      <c r="AQ260" s="119"/>
      <c r="AR260" s="68">
        <v>0</v>
      </c>
      <c r="AS260" s="68">
        <v>0</v>
      </c>
      <c r="AT260" s="70">
        <v>0</v>
      </c>
      <c r="AU260" s="68">
        <v>0</v>
      </c>
      <c r="AV260" s="67">
        <f t="shared" si="635"/>
        <v>0</v>
      </c>
      <c r="AW260" s="236">
        <f>AS260+AU260</f>
        <v>0</v>
      </c>
      <c r="AX260" s="67">
        <f t="shared" si="655"/>
        <v>0</v>
      </c>
      <c r="AY260" s="119"/>
      <c r="AZ260" s="68">
        <v>0</v>
      </c>
      <c r="BA260" s="68">
        <v>0</v>
      </c>
      <c r="BB260" s="70">
        <v>0</v>
      </c>
      <c r="BC260" s="68">
        <v>0</v>
      </c>
      <c r="BD260" s="67">
        <f t="shared" si="636"/>
        <v>0</v>
      </c>
      <c r="BE260" s="67">
        <f>BA260+BC260</f>
        <v>0</v>
      </c>
      <c r="BF260" s="67">
        <f t="shared" si="656"/>
        <v>0</v>
      </c>
      <c r="BG260" s="119"/>
      <c r="BH260" s="68">
        <v>0</v>
      </c>
      <c r="BI260" s="240">
        <v>0</v>
      </c>
      <c r="BJ260" s="70">
        <v>0</v>
      </c>
      <c r="BK260" s="68">
        <v>0</v>
      </c>
      <c r="BL260" s="67">
        <f t="shared" si="637"/>
        <v>0</v>
      </c>
      <c r="BM260" s="67">
        <f>BI260+BK260</f>
        <v>0</v>
      </c>
      <c r="BN260" s="67">
        <f t="shared" si="657"/>
        <v>0</v>
      </c>
      <c r="BO260" s="119"/>
      <c r="BP260" s="68">
        <v>0</v>
      </c>
      <c r="BQ260" s="68">
        <v>0</v>
      </c>
      <c r="BR260" s="70">
        <v>0</v>
      </c>
      <c r="BS260" s="176">
        <f t="shared" si="648"/>
        <v>0</v>
      </c>
      <c r="BT260" s="67">
        <f t="shared" si="647"/>
        <v>0</v>
      </c>
      <c r="BU260" s="236">
        <f>BQ260+BS260</f>
        <v>0</v>
      </c>
      <c r="BV260" s="67">
        <f t="shared" si="658"/>
        <v>0</v>
      </c>
      <c r="BW260" s="117"/>
      <c r="BX260" s="68">
        <v>0</v>
      </c>
      <c r="BY260" s="68">
        <v>0</v>
      </c>
      <c r="BZ260" s="68">
        <v>0</v>
      </c>
      <c r="CA260" s="68">
        <v>0</v>
      </c>
      <c r="CB260" s="67">
        <f t="shared" si="638"/>
        <v>0</v>
      </c>
      <c r="CC260" s="67">
        <f>BY260+CA260</f>
        <v>0</v>
      </c>
      <c r="CD260" s="67">
        <f t="shared" si="659"/>
        <v>0</v>
      </c>
      <c r="CE260" s="117"/>
      <c r="CF260" s="68">
        <v>0</v>
      </c>
      <c r="CG260" s="68"/>
      <c r="CH260" s="70">
        <v>0</v>
      </c>
      <c r="CI260" s="70"/>
      <c r="CJ260" s="67">
        <f t="shared" si="639"/>
        <v>0</v>
      </c>
      <c r="CK260" s="67">
        <f>CG260+CI260</f>
        <v>0</v>
      </c>
      <c r="CL260" s="117"/>
      <c r="CM260" s="68">
        <v>0</v>
      </c>
      <c r="CN260" s="68"/>
      <c r="CO260" s="70">
        <v>0</v>
      </c>
      <c r="CP260" s="70"/>
      <c r="CQ260" s="67">
        <f t="shared" si="640"/>
        <v>0</v>
      </c>
      <c r="CR260" s="67">
        <f>CN260+CP260</f>
        <v>0</v>
      </c>
      <c r="CS260" s="242"/>
      <c r="CT260" s="66">
        <f t="shared" si="644"/>
        <v>0</v>
      </c>
      <c r="CU260" s="66">
        <f t="shared" si="645"/>
        <v>0</v>
      </c>
      <c r="CV260" s="66">
        <f t="shared" si="646"/>
        <v>0</v>
      </c>
      <c r="CW260" s="66">
        <f t="shared" si="649"/>
        <v>0</v>
      </c>
      <c r="CX260" s="66">
        <f t="shared" si="641"/>
        <v>0</v>
      </c>
      <c r="CY260" s="66">
        <f t="shared" si="642"/>
        <v>0</v>
      </c>
    </row>
    <row r="261" spans="1:103" x14ac:dyDescent="0.25">
      <c r="A261" s="77">
        <v>2201031230</v>
      </c>
      <c r="B261" s="89"/>
      <c r="C261" s="75"/>
      <c r="D261" s="258" t="s">
        <v>144</v>
      </c>
      <c r="E261" s="72">
        <f>E262+E263</f>
        <v>0</v>
      </c>
      <c r="F261" s="72">
        <f>F262+F263</f>
        <v>0</v>
      </c>
      <c r="G261" s="72">
        <v>0</v>
      </c>
      <c r="H261" s="72">
        <f>H262+H263</f>
        <v>0</v>
      </c>
      <c r="I261" s="72">
        <f>I262+I263</f>
        <v>0</v>
      </c>
      <c r="J261" s="72">
        <f>J262+J263</f>
        <v>0</v>
      </c>
      <c r="K261" s="120"/>
      <c r="L261" s="68">
        <f>L262+L263</f>
        <v>0</v>
      </c>
      <c r="M261" s="72">
        <f>M262+M263</f>
        <v>0</v>
      </c>
      <c r="N261" s="70">
        <f>N262+N263</f>
        <v>0</v>
      </c>
      <c r="O261" s="68">
        <f>O262+O263</f>
        <v>0</v>
      </c>
      <c r="P261" s="67">
        <f t="shared" si="631"/>
        <v>0</v>
      </c>
      <c r="Q261" s="262">
        <f>Q262+Q263</f>
        <v>0</v>
      </c>
      <c r="R261" s="67">
        <f t="shared" si="651"/>
        <v>0</v>
      </c>
      <c r="S261" s="119"/>
      <c r="T261" s="68">
        <f>T262+T263</f>
        <v>0</v>
      </c>
      <c r="U261" s="68">
        <f>U262+U263</f>
        <v>0</v>
      </c>
      <c r="V261" s="68">
        <v>0</v>
      </c>
      <c r="W261" s="68">
        <f>W262+W263</f>
        <v>0</v>
      </c>
      <c r="X261" s="67">
        <f t="shared" si="632"/>
        <v>0</v>
      </c>
      <c r="Y261" s="262">
        <f>Y262+Y263</f>
        <v>0</v>
      </c>
      <c r="Z261" s="67">
        <f t="shared" si="652"/>
        <v>0</v>
      </c>
      <c r="AA261" s="119"/>
      <c r="AB261" s="68">
        <f>AB262+AB263</f>
        <v>0</v>
      </c>
      <c r="AC261" s="68">
        <f>AC262+AC263</f>
        <v>0</v>
      </c>
      <c r="AD261" s="68">
        <v>0</v>
      </c>
      <c r="AE261" s="68">
        <f>AE262+AE263</f>
        <v>0</v>
      </c>
      <c r="AF261" s="67">
        <f t="shared" si="633"/>
        <v>0</v>
      </c>
      <c r="AG261" s="262">
        <f>AG262+AG263</f>
        <v>0</v>
      </c>
      <c r="AH261" s="67">
        <f t="shared" si="653"/>
        <v>0</v>
      </c>
      <c r="AI261" s="119"/>
      <c r="AJ261" s="68">
        <f>AJ262+AJ263</f>
        <v>0</v>
      </c>
      <c r="AK261" s="68">
        <f>AK262+AK263</f>
        <v>0</v>
      </c>
      <c r="AL261" s="68">
        <v>0</v>
      </c>
      <c r="AM261" s="68">
        <f>AM262+AM263</f>
        <v>0</v>
      </c>
      <c r="AN261" s="67">
        <f t="shared" si="634"/>
        <v>0</v>
      </c>
      <c r="AO261" s="262">
        <f>AO262+AO263</f>
        <v>0</v>
      </c>
      <c r="AP261" s="67">
        <f t="shared" si="654"/>
        <v>0</v>
      </c>
      <c r="AQ261" s="119"/>
      <c r="AR261" s="68">
        <f>AR262+AR263</f>
        <v>0</v>
      </c>
      <c r="AS261" s="68">
        <f>AS262+AS263</f>
        <v>0</v>
      </c>
      <c r="AT261" s="70">
        <v>0</v>
      </c>
      <c r="AU261" s="68">
        <f>AU262+AU263</f>
        <v>0</v>
      </c>
      <c r="AV261" s="67">
        <f t="shared" si="635"/>
        <v>0</v>
      </c>
      <c r="AW261" s="262">
        <f>AW262+AW263</f>
        <v>0</v>
      </c>
      <c r="AX261" s="67">
        <f t="shared" si="655"/>
        <v>0</v>
      </c>
      <c r="AY261" s="119"/>
      <c r="AZ261" s="68">
        <f>AZ262+AZ263</f>
        <v>0</v>
      </c>
      <c r="BA261" s="68">
        <f>BA262+BA263</f>
        <v>0</v>
      </c>
      <c r="BB261" s="70">
        <v>0</v>
      </c>
      <c r="BC261" s="68">
        <f>BC262+BC263</f>
        <v>0</v>
      </c>
      <c r="BD261" s="67">
        <f t="shared" si="636"/>
        <v>0</v>
      </c>
      <c r="BE261" s="68">
        <f>BE262+BE263</f>
        <v>0</v>
      </c>
      <c r="BF261" s="67">
        <f t="shared" si="656"/>
        <v>0</v>
      </c>
      <c r="BG261" s="119"/>
      <c r="BH261" s="68">
        <f>BH262+BH263</f>
        <v>0</v>
      </c>
      <c r="BI261" s="240">
        <f>BI262+BI263</f>
        <v>0</v>
      </c>
      <c r="BJ261" s="70">
        <v>0</v>
      </c>
      <c r="BK261" s="68">
        <f>BK262+BK263</f>
        <v>0</v>
      </c>
      <c r="BL261" s="67">
        <f t="shared" si="637"/>
        <v>0</v>
      </c>
      <c r="BM261" s="68">
        <f>BM262+BM263</f>
        <v>0</v>
      </c>
      <c r="BN261" s="67">
        <f t="shared" si="657"/>
        <v>0</v>
      </c>
      <c r="BO261" s="119"/>
      <c r="BP261" s="68">
        <f>BP262+BP263</f>
        <v>0</v>
      </c>
      <c r="BQ261" s="68">
        <f>BQ262+BQ263+BQ264</f>
        <v>0</v>
      </c>
      <c r="BR261" s="70">
        <v>0</v>
      </c>
      <c r="BS261" s="164">
        <f t="shared" si="648"/>
        <v>0</v>
      </c>
      <c r="BT261" s="67">
        <f t="shared" si="647"/>
        <v>0</v>
      </c>
      <c r="BU261" s="262">
        <f>BU262+BU263</f>
        <v>0</v>
      </c>
      <c r="BV261" s="67">
        <f t="shared" si="658"/>
        <v>0</v>
      </c>
      <c r="BW261" s="117"/>
      <c r="BX261" s="68">
        <f>BX262+BX263</f>
        <v>0</v>
      </c>
      <c r="BY261" s="68">
        <f>BY262+BY263</f>
        <v>0</v>
      </c>
      <c r="BZ261" s="68">
        <f>BZ262+BZ263</f>
        <v>0</v>
      </c>
      <c r="CA261" s="68">
        <f>CA262+CA263</f>
        <v>0</v>
      </c>
      <c r="CB261" s="67">
        <f t="shared" si="638"/>
        <v>0</v>
      </c>
      <c r="CC261" s="68">
        <f>CC262+CC263</f>
        <v>0</v>
      </c>
      <c r="CD261" s="67">
        <f t="shared" si="659"/>
        <v>0</v>
      </c>
      <c r="CE261" s="117"/>
      <c r="CF261" s="68">
        <f>CF262+CF263</f>
        <v>0</v>
      </c>
      <c r="CG261" s="68"/>
      <c r="CH261" s="70">
        <v>0</v>
      </c>
      <c r="CI261" s="70"/>
      <c r="CJ261" s="67">
        <f t="shared" si="639"/>
        <v>0</v>
      </c>
      <c r="CK261" s="68">
        <f>CK262+CK263</f>
        <v>0</v>
      </c>
      <c r="CL261" s="117"/>
      <c r="CM261" s="68">
        <f>CM262+CM263</f>
        <v>0</v>
      </c>
      <c r="CN261" s="68"/>
      <c r="CO261" s="70">
        <v>0</v>
      </c>
      <c r="CP261" s="70"/>
      <c r="CQ261" s="67">
        <f t="shared" si="640"/>
        <v>0</v>
      </c>
      <c r="CR261" s="68">
        <f>CR262+CR263</f>
        <v>0</v>
      </c>
      <c r="CS261" s="242"/>
      <c r="CT261" s="66">
        <f t="shared" si="644"/>
        <v>0</v>
      </c>
      <c r="CU261" s="66">
        <f t="shared" si="645"/>
        <v>0</v>
      </c>
      <c r="CV261" s="66">
        <f t="shared" si="646"/>
        <v>0</v>
      </c>
      <c r="CW261" s="66">
        <f t="shared" si="649"/>
        <v>0</v>
      </c>
      <c r="CX261" s="66">
        <f t="shared" si="641"/>
        <v>0</v>
      </c>
      <c r="CY261" s="66">
        <f t="shared" si="642"/>
        <v>0</v>
      </c>
    </row>
    <row r="262" spans="1:103" x14ac:dyDescent="0.25">
      <c r="A262" s="77">
        <v>2201031231</v>
      </c>
      <c r="B262" s="89"/>
      <c r="C262" s="75"/>
      <c r="D262" s="261" t="s">
        <v>143</v>
      </c>
      <c r="E262" s="72">
        <v>0</v>
      </c>
      <c r="F262" s="72">
        <v>0</v>
      </c>
      <c r="G262" s="72">
        <v>0</v>
      </c>
      <c r="H262" s="72">
        <v>0</v>
      </c>
      <c r="I262" s="73">
        <f t="shared" ref="I262:I276" si="660">E262+G262</f>
        <v>0</v>
      </c>
      <c r="J262" s="73">
        <f t="shared" ref="J262:J276" si="661">F262+H262</f>
        <v>0</v>
      </c>
      <c r="K262" s="120"/>
      <c r="L262" s="68">
        <v>0</v>
      </c>
      <c r="M262" s="72">
        <v>0</v>
      </c>
      <c r="N262" s="70">
        <v>0</v>
      </c>
      <c r="O262" s="68">
        <v>0</v>
      </c>
      <c r="P262" s="67">
        <f t="shared" si="631"/>
        <v>0</v>
      </c>
      <c r="Q262" s="236">
        <f t="shared" ref="Q262:Q276" si="662">M262+O262</f>
        <v>0</v>
      </c>
      <c r="R262" s="67">
        <f t="shared" si="651"/>
        <v>0</v>
      </c>
      <c r="S262" s="119"/>
      <c r="T262" s="68">
        <v>0</v>
      </c>
      <c r="U262" s="68">
        <v>0</v>
      </c>
      <c r="V262" s="68">
        <v>0</v>
      </c>
      <c r="W262" s="68">
        <v>0</v>
      </c>
      <c r="X262" s="67">
        <f t="shared" si="632"/>
        <v>0</v>
      </c>
      <c r="Y262" s="236">
        <f t="shared" ref="Y262:Y276" si="663">U262+W262</f>
        <v>0</v>
      </c>
      <c r="Z262" s="67">
        <f t="shared" si="652"/>
        <v>0</v>
      </c>
      <c r="AA262" s="119"/>
      <c r="AB262" s="68">
        <v>0</v>
      </c>
      <c r="AC262" s="68">
        <v>0</v>
      </c>
      <c r="AD262" s="68">
        <v>0</v>
      </c>
      <c r="AE262" s="68">
        <v>0</v>
      </c>
      <c r="AF262" s="67">
        <f t="shared" si="633"/>
        <v>0</v>
      </c>
      <c r="AG262" s="236">
        <f t="shared" ref="AG262:AG276" si="664">AC262+AE262</f>
        <v>0</v>
      </c>
      <c r="AH262" s="67">
        <f t="shared" si="653"/>
        <v>0</v>
      </c>
      <c r="AI262" s="119"/>
      <c r="AJ262" s="68">
        <v>0</v>
      </c>
      <c r="AK262" s="68">
        <v>0</v>
      </c>
      <c r="AL262" s="68">
        <v>0</v>
      </c>
      <c r="AM262" s="68">
        <v>0</v>
      </c>
      <c r="AN262" s="67">
        <f t="shared" si="634"/>
        <v>0</v>
      </c>
      <c r="AO262" s="236">
        <f t="shared" ref="AO262:AO276" si="665">AK262+AM262</f>
        <v>0</v>
      </c>
      <c r="AP262" s="67">
        <f t="shared" si="654"/>
        <v>0</v>
      </c>
      <c r="AQ262" s="119"/>
      <c r="AR262" s="68">
        <v>0</v>
      </c>
      <c r="AS262" s="68">
        <v>0</v>
      </c>
      <c r="AT262" s="70">
        <v>0</v>
      </c>
      <c r="AU262" s="68">
        <v>0</v>
      </c>
      <c r="AV262" s="67">
        <f t="shared" si="635"/>
        <v>0</v>
      </c>
      <c r="AW262" s="236">
        <f t="shared" ref="AW262:AW276" si="666">AS262+AU262</f>
        <v>0</v>
      </c>
      <c r="AX262" s="67">
        <f t="shared" si="655"/>
        <v>0</v>
      </c>
      <c r="AY262" s="119"/>
      <c r="AZ262" s="68">
        <v>0</v>
      </c>
      <c r="BA262" s="68">
        <v>0</v>
      </c>
      <c r="BB262" s="70">
        <v>0</v>
      </c>
      <c r="BC262" s="68">
        <v>0</v>
      </c>
      <c r="BD262" s="67">
        <f t="shared" si="636"/>
        <v>0</v>
      </c>
      <c r="BE262" s="67">
        <f t="shared" ref="BE262:BE276" si="667">BA262+BC262</f>
        <v>0</v>
      </c>
      <c r="BF262" s="67">
        <f t="shared" si="656"/>
        <v>0</v>
      </c>
      <c r="BG262" s="119"/>
      <c r="BH262" s="68">
        <v>0</v>
      </c>
      <c r="BI262" s="240">
        <v>0</v>
      </c>
      <c r="BJ262" s="70">
        <v>0</v>
      </c>
      <c r="BK262" s="68">
        <v>0</v>
      </c>
      <c r="BL262" s="67">
        <f t="shared" si="637"/>
        <v>0</v>
      </c>
      <c r="BM262" s="67">
        <f t="shared" ref="BM262:BM276" si="668">BI262+BK262</f>
        <v>0</v>
      </c>
      <c r="BN262" s="67">
        <f t="shared" si="657"/>
        <v>0</v>
      </c>
      <c r="BO262" s="119"/>
      <c r="BP262" s="68">
        <v>0</v>
      </c>
      <c r="BQ262" s="68">
        <v>0</v>
      </c>
      <c r="BR262" s="70">
        <v>0</v>
      </c>
      <c r="BS262" s="176">
        <f t="shared" si="648"/>
        <v>0</v>
      </c>
      <c r="BT262" s="67">
        <f t="shared" si="647"/>
        <v>0</v>
      </c>
      <c r="BU262" s="236">
        <f t="shared" ref="BU262:BU276" si="669">BQ262+BS262</f>
        <v>0</v>
      </c>
      <c r="BV262" s="67">
        <f t="shared" si="658"/>
        <v>0</v>
      </c>
      <c r="BW262" s="117"/>
      <c r="BX262" s="68">
        <v>0</v>
      </c>
      <c r="BY262" s="68">
        <v>0</v>
      </c>
      <c r="BZ262" s="68">
        <v>0</v>
      </c>
      <c r="CA262" s="68">
        <v>0</v>
      </c>
      <c r="CB262" s="67">
        <f t="shared" si="638"/>
        <v>0</v>
      </c>
      <c r="CC262" s="67">
        <f t="shared" ref="CC262:CC276" si="670">BY262+CA262</f>
        <v>0</v>
      </c>
      <c r="CD262" s="67">
        <f t="shared" si="659"/>
        <v>0</v>
      </c>
      <c r="CE262" s="117"/>
      <c r="CF262" s="68">
        <v>0</v>
      </c>
      <c r="CG262" s="68"/>
      <c r="CH262" s="70">
        <v>0</v>
      </c>
      <c r="CI262" s="70"/>
      <c r="CJ262" s="67">
        <f t="shared" si="639"/>
        <v>0</v>
      </c>
      <c r="CK262" s="67">
        <f t="shared" ref="CK262:CK276" si="671">CG262+CI262</f>
        <v>0</v>
      </c>
      <c r="CL262" s="117"/>
      <c r="CM262" s="68">
        <v>0</v>
      </c>
      <c r="CN262" s="68"/>
      <c r="CO262" s="70">
        <v>0</v>
      </c>
      <c r="CP262" s="70"/>
      <c r="CQ262" s="67">
        <f t="shared" si="640"/>
        <v>0</v>
      </c>
      <c r="CR262" s="67">
        <f t="shared" ref="CR262:CR276" si="672">CN262+CP262</f>
        <v>0</v>
      </c>
      <c r="CS262" s="242"/>
      <c r="CT262" s="66">
        <f t="shared" si="644"/>
        <v>0</v>
      </c>
      <c r="CU262" s="66">
        <f t="shared" si="645"/>
        <v>0</v>
      </c>
      <c r="CV262" s="66">
        <f t="shared" si="646"/>
        <v>0</v>
      </c>
      <c r="CW262" s="66">
        <f t="shared" si="649"/>
        <v>0</v>
      </c>
      <c r="CX262" s="66">
        <f t="shared" si="641"/>
        <v>0</v>
      </c>
      <c r="CY262" s="66">
        <f t="shared" si="642"/>
        <v>0</v>
      </c>
    </row>
    <row r="263" spans="1:103" ht="25.5" x14ac:dyDescent="0.25">
      <c r="A263" s="77">
        <v>2201031232</v>
      </c>
      <c r="B263" s="89"/>
      <c r="C263" s="75"/>
      <c r="D263" s="260" t="s">
        <v>142</v>
      </c>
      <c r="E263" s="72">
        <v>0</v>
      </c>
      <c r="F263" s="72">
        <v>0</v>
      </c>
      <c r="G263" s="72">
        <v>0</v>
      </c>
      <c r="H263" s="72">
        <v>0</v>
      </c>
      <c r="I263" s="73">
        <f t="shared" si="660"/>
        <v>0</v>
      </c>
      <c r="J263" s="73">
        <f t="shared" si="661"/>
        <v>0</v>
      </c>
      <c r="K263" s="120"/>
      <c r="L263" s="68">
        <v>0</v>
      </c>
      <c r="M263" s="72">
        <v>0</v>
      </c>
      <c r="N263" s="70"/>
      <c r="O263" s="68">
        <v>0</v>
      </c>
      <c r="P263" s="67">
        <f t="shared" si="631"/>
        <v>0</v>
      </c>
      <c r="Q263" s="236">
        <f t="shared" si="662"/>
        <v>0</v>
      </c>
      <c r="R263" s="67">
        <f t="shared" si="651"/>
        <v>0</v>
      </c>
      <c r="S263" s="119"/>
      <c r="T263" s="68">
        <v>0</v>
      </c>
      <c r="U263" s="68">
        <v>0</v>
      </c>
      <c r="V263" s="68">
        <v>0</v>
      </c>
      <c r="W263" s="68">
        <v>0</v>
      </c>
      <c r="X263" s="67">
        <f t="shared" si="632"/>
        <v>0</v>
      </c>
      <c r="Y263" s="236">
        <f t="shared" si="663"/>
        <v>0</v>
      </c>
      <c r="Z263" s="67">
        <f t="shared" si="652"/>
        <v>0</v>
      </c>
      <c r="AA263" s="119"/>
      <c r="AB263" s="68">
        <v>0</v>
      </c>
      <c r="AC263" s="68">
        <v>0</v>
      </c>
      <c r="AD263" s="68">
        <v>0</v>
      </c>
      <c r="AE263" s="68">
        <v>0</v>
      </c>
      <c r="AF263" s="67">
        <f t="shared" si="633"/>
        <v>0</v>
      </c>
      <c r="AG263" s="236">
        <f t="shared" si="664"/>
        <v>0</v>
      </c>
      <c r="AH263" s="67">
        <f t="shared" si="653"/>
        <v>0</v>
      </c>
      <c r="AI263" s="119"/>
      <c r="AJ263" s="68">
        <v>0</v>
      </c>
      <c r="AK263" s="68">
        <v>0</v>
      </c>
      <c r="AL263" s="68">
        <v>0</v>
      </c>
      <c r="AM263" s="68">
        <v>0</v>
      </c>
      <c r="AN263" s="67">
        <f t="shared" si="634"/>
        <v>0</v>
      </c>
      <c r="AO263" s="236">
        <f t="shared" si="665"/>
        <v>0</v>
      </c>
      <c r="AP263" s="67">
        <f t="shared" si="654"/>
        <v>0</v>
      </c>
      <c r="AQ263" s="119"/>
      <c r="AR263" s="68">
        <v>0</v>
      </c>
      <c r="AS263" s="68">
        <v>0</v>
      </c>
      <c r="AT263" s="70">
        <v>0</v>
      </c>
      <c r="AU263" s="68">
        <v>0</v>
      </c>
      <c r="AV263" s="67">
        <f t="shared" si="635"/>
        <v>0</v>
      </c>
      <c r="AW263" s="236">
        <f t="shared" si="666"/>
        <v>0</v>
      </c>
      <c r="AX263" s="67">
        <f t="shared" si="655"/>
        <v>0</v>
      </c>
      <c r="AY263" s="119"/>
      <c r="AZ263" s="68">
        <v>0</v>
      </c>
      <c r="BA263" s="68">
        <v>0</v>
      </c>
      <c r="BB263" s="70">
        <v>0</v>
      </c>
      <c r="BC263" s="68">
        <v>0</v>
      </c>
      <c r="BD263" s="67">
        <f t="shared" si="636"/>
        <v>0</v>
      </c>
      <c r="BE263" s="67">
        <f t="shared" si="667"/>
        <v>0</v>
      </c>
      <c r="BF263" s="67">
        <f t="shared" si="656"/>
        <v>0</v>
      </c>
      <c r="BG263" s="119"/>
      <c r="BH263" s="68">
        <v>0</v>
      </c>
      <c r="BI263" s="240">
        <v>0</v>
      </c>
      <c r="BJ263" s="70">
        <v>0</v>
      </c>
      <c r="BK263" s="68">
        <v>0</v>
      </c>
      <c r="BL263" s="67">
        <f t="shared" si="637"/>
        <v>0</v>
      </c>
      <c r="BM263" s="67">
        <f t="shared" si="668"/>
        <v>0</v>
      </c>
      <c r="BN263" s="67">
        <f t="shared" si="657"/>
        <v>0</v>
      </c>
      <c r="BO263" s="119"/>
      <c r="BP263" s="68">
        <v>0</v>
      </c>
      <c r="BQ263" s="68">
        <v>0</v>
      </c>
      <c r="BR263" s="70">
        <v>0</v>
      </c>
      <c r="BS263" s="164">
        <f t="shared" si="648"/>
        <v>0</v>
      </c>
      <c r="BT263" s="67">
        <f t="shared" si="647"/>
        <v>0</v>
      </c>
      <c r="BU263" s="236">
        <f t="shared" si="669"/>
        <v>0</v>
      </c>
      <c r="BV263" s="67">
        <f t="shared" si="658"/>
        <v>0</v>
      </c>
      <c r="BW263" s="117"/>
      <c r="BX263" s="68">
        <v>0</v>
      </c>
      <c r="BY263" s="68">
        <v>0</v>
      </c>
      <c r="BZ263" s="68">
        <v>0</v>
      </c>
      <c r="CA263" s="68">
        <v>0</v>
      </c>
      <c r="CB263" s="67">
        <f t="shared" si="638"/>
        <v>0</v>
      </c>
      <c r="CC263" s="67">
        <f t="shared" si="670"/>
        <v>0</v>
      </c>
      <c r="CD263" s="67">
        <f t="shared" si="659"/>
        <v>0</v>
      </c>
      <c r="CE263" s="117"/>
      <c r="CF263" s="68">
        <v>0</v>
      </c>
      <c r="CG263" s="68"/>
      <c r="CH263" s="70">
        <v>0</v>
      </c>
      <c r="CI263" s="70"/>
      <c r="CJ263" s="67">
        <f t="shared" si="639"/>
        <v>0</v>
      </c>
      <c r="CK263" s="67">
        <f t="shared" si="671"/>
        <v>0</v>
      </c>
      <c r="CL263" s="117"/>
      <c r="CM263" s="68">
        <v>0</v>
      </c>
      <c r="CN263" s="68"/>
      <c r="CO263" s="70">
        <v>0</v>
      </c>
      <c r="CP263" s="70"/>
      <c r="CQ263" s="67">
        <f t="shared" si="640"/>
        <v>0</v>
      </c>
      <c r="CR263" s="67">
        <f t="shared" si="672"/>
        <v>0</v>
      </c>
      <c r="CS263" s="242"/>
      <c r="CT263" s="66">
        <f t="shared" si="644"/>
        <v>0</v>
      </c>
      <c r="CU263" s="66">
        <f t="shared" si="645"/>
        <v>0</v>
      </c>
      <c r="CV263" s="66">
        <f t="shared" si="646"/>
        <v>0</v>
      </c>
      <c r="CW263" s="66">
        <f t="shared" si="649"/>
        <v>0</v>
      </c>
      <c r="CX263" s="66">
        <f t="shared" si="641"/>
        <v>0</v>
      </c>
      <c r="CY263" s="66">
        <f t="shared" si="642"/>
        <v>0</v>
      </c>
    </row>
    <row r="264" spans="1:103" ht="25.5" x14ac:dyDescent="0.25">
      <c r="A264" s="259">
        <v>2201031290</v>
      </c>
      <c r="B264" s="98"/>
      <c r="C264" s="97"/>
      <c r="D264" s="258" t="s">
        <v>141</v>
      </c>
      <c r="E264" s="72">
        <v>47364.89</v>
      </c>
      <c r="F264" s="72">
        <v>0</v>
      </c>
      <c r="G264" s="72">
        <v>32213.67</v>
      </c>
      <c r="H264" s="72">
        <v>0</v>
      </c>
      <c r="I264" s="73">
        <f t="shared" si="660"/>
        <v>79578.559999999998</v>
      </c>
      <c r="J264" s="73">
        <f t="shared" si="661"/>
        <v>0</v>
      </c>
      <c r="K264" s="120"/>
      <c r="L264" s="68">
        <v>47364.89</v>
      </c>
      <c r="M264" s="72">
        <v>0</v>
      </c>
      <c r="N264" s="70">
        <v>47183</v>
      </c>
      <c r="O264" s="68">
        <v>0</v>
      </c>
      <c r="P264" s="67">
        <f t="shared" si="631"/>
        <v>94547.89</v>
      </c>
      <c r="Q264" s="236">
        <f t="shared" si="662"/>
        <v>0</v>
      </c>
      <c r="R264" s="67">
        <f t="shared" si="651"/>
        <v>0</v>
      </c>
      <c r="S264" s="119"/>
      <c r="T264" s="68">
        <v>47364.89</v>
      </c>
      <c r="U264" s="68">
        <v>0</v>
      </c>
      <c r="V264" s="68">
        <v>32213.67</v>
      </c>
      <c r="W264" s="68">
        <v>0</v>
      </c>
      <c r="X264" s="67">
        <f t="shared" si="632"/>
        <v>79578.559999999998</v>
      </c>
      <c r="Y264" s="236">
        <f t="shared" si="663"/>
        <v>0</v>
      </c>
      <c r="Z264" s="67">
        <f t="shared" si="652"/>
        <v>0</v>
      </c>
      <c r="AA264" s="119"/>
      <c r="AB264" s="68">
        <v>47364.89</v>
      </c>
      <c r="AC264" s="68">
        <v>0</v>
      </c>
      <c r="AD264" s="68">
        <v>32213.67</v>
      </c>
      <c r="AE264" s="68">
        <v>0</v>
      </c>
      <c r="AF264" s="67">
        <f t="shared" si="633"/>
        <v>79578.559999999998</v>
      </c>
      <c r="AG264" s="236">
        <f t="shared" si="664"/>
        <v>0</v>
      </c>
      <c r="AH264" s="67">
        <f t="shared" si="653"/>
        <v>0</v>
      </c>
      <c r="AI264" s="119"/>
      <c r="AJ264" s="68">
        <v>47364.89</v>
      </c>
      <c r="AK264" s="68">
        <v>0</v>
      </c>
      <c r="AL264" s="68">
        <v>32213.67</v>
      </c>
      <c r="AM264" s="68">
        <v>0</v>
      </c>
      <c r="AN264" s="67">
        <f t="shared" si="634"/>
        <v>79578.559999999998</v>
      </c>
      <c r="AO264" s="236">
        <f t="shared" si="665"/>
        <v>0</v>
      </c>
      <c r="AP264" s="67">
        <f t="shared" si="654"/>
        <v>0</v>
      </c>
      <c r="AQ264" s="119"/>
      <c r="AR264" s="68">
        <v>47364.89</v>
      </c>
      <c r="AS264" s="68">
        <v>0</v>
      </c>
      <c r="AT264" s="70">
        <v>32214</v>
      </c>
      <c r="AU264" s="68">
        <v>0</v>
      </c>
      <c r="AV264" s="67">
        <f t="shared" si="635"/>
        <v>79578.89</v>
      </c>
      <c r="AW264" s="236">
        <f t="shared" si="666"/>
        <v>0</v>
      </c>
      <c r="AX264" s="67">
        <f t="shared" si="655"/>
        <v>0</v>
      </c>
      <c r="AY264" s="119"/>
      <c r="AZ264" s="68">
        <v>47364.89</v>
      </c>
      <c r="BA264" s="68">
        <v>0</v>
      </c>
      <c r="BB264" s="70">
        <v>32214</v>
      </c>
      <c r="BC264" s="68">
        <v>0</v>
      </c>
      <c r="BD264" s="67">
        <f t="shared" si="636"/>
        <v>79578.89</v>
      </c>
      <c r="BE264" s="67">
        <f t="shared" si="667"/>
        <v>0</v>
      </c>
      <c r="BF264" s="67">
        <f t="shared" si="656"/>
        <v>0</v>
      </c>
      <c r="BG264" s="119"/>
      <c r="BH264" s="68">
        <v>47364.89</v>
      </c>
      <c r="BI264" s="251">
        <v>0</v>
      </c>
      <c r="BJ264" s="70">
        <v>32214</v>
      </c>
      <c r="BK264" s="68">
        <v>0</v>
      </c>
      <c r="BL264" s="67">
        <f t="shared" si="637"/>
        <v>79578.89</v>
      </c>
      <c r="BM264" s="67">
        <f t="shared" si="668"/>
        <v>0</v>
      </c>
      <c r="BN264" s="67">
        <f t="shared" si="657"/>
        <v>0</v>
      </c>
      <c r="BO264" s="119"/>
      <c r="BP264" s="68">
        <v>47364.89</v>
      </c>
      <c r="BQ264" s="68">
        <v>0</v>
      </c>
      <c r="BR264" s="70">
        <v>32214</v>
      </c>
      <c r="BS264" s="176">
        <f t="shared" si="648"/>
        <v>0</v>
      </c>
      <c r="BT264" s="67">
        <f t="shared" si="647"/>
        <v>79578.89</v>
      </c>
      <c r="BU264" s="236">
        <f t="shared" si="669"/>
        <v>0</v>
      </c>
      <c r="BV264" s="67">
        <f t="shared" si="658"/>
        <v>0</v>
      </c>
      <c r="BW264" s="117"/>
      <c r="BX264" s="68">
        <v>47364.89</v>
      </c>
      <c r="BY264" s="68">
        <v>0</v>
      </c>
      <c r="BZ264" s="70">
        <v>32214</v>
      </c>
      <c r="CA264" s="70">
        <f>AVERAGE(BS264,BK264,BC264,AU264,AM264,AE264,W264,O264,H264)</f>
        <v>0</v>
      </c>
      <c r="CB264" s="67">
        <f t="shared" si="638"/>
        <v>79578.89</v>
      </c>
      <c r="CC264" s="67">
        <f t="shared" si="670"/>
        <v>0</v>
      </c>
      <c r="CD264" s="67">
        <f t="shared" si="659"/>
        <v>0</v>
      </c>
      <c r="CE264" s="117"/>
      <c r="CF264" s="68">
        <v>47364.89</v>
      </c>
      <c r="CG264" s="68"/>
      <c r="CH264" s="70">
        <v>32214</v>
      </c>
      <c r="CI264" s="70"/>
      <c r="CJ264" s="67">
        <f t="shared" si="639"/>
        <v>79578.89</v>
      </c>
      <c r="CK264" s="67">
        <f t="shared" si="671"/>
        <v>0</v>
      </c>
      <c r="CL264" s="117"/>
      <c r="CM264" s="68">
        <v>47364.89</v>
      </c>
      <c r="CN264" s="68"/>
      <c r="CO264" s="70">
        <v>32214</v>
      </c>
      <c r="CP264" s="70"/>
      <c r="CQ264" s="67">
        <f t="shared" si="640"/>
        <v>79578.89</v>
      </c>
      <c r="CR264" s="67">
        <f t="shared" si="672"/>
        <v>0</v>
      </c>
      <c r="CS264" s="257"/>
      <c r="CT264" s="66">
        <f t="shared" si="644"/>
        <v>568378.68000000005</v>
      </c>
      <c r="CU264" s="66">
        <f t="shared" si="645"/>
        <v>0</v>
      </c>
      <c r="CV264" s="66">
        <f t="shared" si="646"/>
        <v>401535.68</v>
      </c>
      <c r="CW264" s="66">
        <f t="shared" si="649"/>
        <v>0</v>
      </c>
      <c r="CX264" s="66">
        <f t="shared" si="641"/>
        <v>969914.3600000001</v>
      </c>
      <c r="CY264" s="66">
        <f t="shared" si="642"/>
        <v>0</v>
      </c>
    </row>
    <row r="265" spans="1:103" s="247" customFormat="1" ht="15" customHeight="1" x14ac:dyDescent="0.25">
      <c r="A265" s="256">
        <v>2201031300</v>
      </c>
      <c r="B265" s="255"/>
      <c r="C265" s="254"/>
      <c r="D265" s="253" t="s">
        <v>140</v>
      </c>
      <c r="E265" s="252">
        <v>0</v>
      </c>
      <c r="F265" s="252">
        <v>0</v>
      </c>
      <c r="G265" s="252">
        <v>0</v>
      </c>
      <c r="H265" s="252">
        <v>0</v>
      </c>
      <c r="I265" s="73">
        <f t="shared" si="660"/>
        <v>0</v>
      </c>
      <c r="J265" s="73">
        <f t="shared" si="661"/>
        <v>0</v>
      </c>
      <c r="K265" s="120"/>
      <c r="L265" s="250">
        <v>0</v>
      </c>
      <c r="M265" s="252">
        <v>0</v>
      </c>
      <c r="N265" s="249">
        <v>0</v>
      </c>
      <c r="O265" s="250">
        <v>0</v>
      </c>
      <c r="P265" s="67">
        <f t="shared" si="631"/>
        <v>0</v>
      </c>
      <c r="Q265" s="236">
        <f t="shared" si="662"/>
        <v>0</v>
      </c>
      <c r="R265" s="67">
        <f t="shared" si="651"/>
        <v>0</v>
      </c>
      <c r="S265" s="119"/>
      <c r="T265" s="250">
        <v>0</v>
      </c>
      <c r="U265" s="250">
        <v>0</v>
      </c>
      <c r="V265" s="250">
        <v>0</v>
      </c>
      <c r="W265" s="250">
        <v>0</v>
      </c>
      <c r="X265" s="67">
        <f t="shared" si="632"/>
        <v>0</v>
      </c>
      <c r="Y265" s="236">
        <f t="shared" si="663"/>
        <v>0</v>
      </c>
      <c r="Z265" s="67">
        <f t="shared" si="652"/>
        <v>0</v>
      </c>
      <c r="AA265" s="119"/>
      <c r="AB265" s="250">
        <v>0</v>
      </c>
      <c r="AC265" s="250">
        <v>0</v>
      </c>
      <c r="AD265" s="250">
        <v>0</v>
      </c>
      <c r="AE265" s="250">
        <v>0</v>
      </c>
      <c r="AF265" s="67">
        <f t="shared" si="633"/>
        <v>0</v>
      </c>
      <c r="AG265" s="236">
        <f t="shared" si="664"/>
        <v>0</v>
      </c>
      <c r="AH265" s="67">
        <f t="shared" si="653"/>
        <v>0</v>
      </c>
      <c r="AI265" s="119"/>
      <c r="AJ265" s="250">
        <v>0</v>
      </c>
      <c r="AK265" s="250">
        <v>0</v>
      </c>
      <c r="AL265" s="250">
        <v>0</v>
      </c>
      <c r="AM265" s="250">
        <v>0</v>
      </c>
      <c r="AN265" s="67">
        <f t="shared" si="634"/>
        <v>0</v>
      </c>
      <c r="AO265" s="236">
        <f t="shared" si="665"/>
        <v>0</v>
      </c>
      <c r="AP265" s="67">
        <f t="shared" si="654"/>
        <v>0</v>
      </c>
      <c r="AQ265" s="119"/>
      <c r="AR265" s="250">
        <v>0</v>
      </c>
      <c r="AS265" s="250">
        <v>0</v>
      </c>
      <c r="AT265" s="249">
        <v>0</v>
      </c>
      <c r="AU265" s="250">
        <v>0</v>
      </c>
      <c r="AV265" s="67">
        <f t="shared" si="635"/>
        <v>0</v>
      </c>
      <c r="AW265" s="236">
        <f t="shared" si="666"/>
        <v>0</v>
      </c>
      <c r="AX265" s="67">
        <f t="shared" si="655"/>
        <v>0</v>
      </c>
      <c r="AY265" s="119"/>
      <c r="AZ265" s="250">
        <v>0</v>
      </c>
      <c r="BA265" s="250">
        <v>0</v>
      </c>
      <c r="BB265" s="249">
        <v>0</v>
      </c>
      <c r="BC265" s="250">
        <v>0</v>
      </c>
      <c r="BD265" s="67">
        <f t="shared" si="636"/>
        <v>0</v>
      </c>
      <c r="BE265" s="67">
        <f t="shared" si="667"/>
        <v>0</v>
      </c>
      <c r="BF265" s="67">
        <f t="shared" si="656"/>
        <v>0</v>
      </c>
      <c r="BG265" s="119"/>
      <c r="BH265" s="250">
        <v>0</v>
      </c>
      <c r="BI265" s="251">
        <v>0</v>
      </c>
      <c r="BJ265" s="249">
        <v>0</v>
      </c>
      <c r="BK265" s="250">
        <v>0</v>
      </c>
      <c r="BL265" s="67">
        <f t="shared" si="637"/>
        <v>0</v>
      </c>
      <c r="BM265" s="67">
        <f t="shared" si="668"/>
        <v>0</v>
      </c>
      <c r="BN265" s="67">
        <f t="shared" si="657"/>
        <v>0</v>
      </c>
      <c r="BO265" s="119"/>
      <c r="BP265" s="250">
        <v>0</v>
      </c>
      <c r="BQ265" s="250">
        <v>0</v>
      </c>
      <c r="BR265" s="249">
        <v>0</v>
      </c>
      <c r="BS265" s="164">
        <f t="shared" si="648"/>
        <v>0</v>
      </c>
      <c r="BT265" s="67">
        <f t="shared" si="647"/>
        <v>0</v>
      </c>
      <c r="BU265" s="236">
        <f t="shared" si="669"/>
        <v>0</v>
      </c>
      <c r="BV265" s="67">
        <f t="shared" si="658"/>
        <v>0</v>
      </c>
      <c r="BW265" s="117"/>
      <c r="BX265" s="250">
        <v>0</v>
      </c>
      <c r="BY265" s="250">
        <v>0</v>
      </c>
      <c r="BZ265" s="249">
        <v>0</v>
      </c>
      <c r="CA265" s="249">
        <v>0</v>
      </c>
      <c r="CB265" s="67">
        <f t="shared" si="638"/>
        <v>0</v>
      </c>
      <c r="CC265" s="67">
        <f t="shared" si="670"/>
        <v>0</v>
      </c>
      <c r="CD265" s="67">
        <f t="shared" si="659"/>
        <v>0</v>
      </c>
      <c r="CE265" s="117"/>
      <c r="CF265" s="250">
        <v>54944</v>
      </c>
      <c r="CG265" s="250"/>
      <c r="CH265" s="249">
        <v>0</v>
      </c>
      <c r="CI265" s="249"/>
      <c r="CJ265" s="67">
        <f t="shared" si="639"/>
        <v>54944</v>
      </c>
      <c r="CK265" s="67">
        <f t="shared" si="671"/>
        <v>0</v>
      </c>
      <c r="CL265" s="117"/>
      <c r="CM265" s="250">
        <v>0</v>
      </c>
      <c r="CN265" s="250"/>
      <c r="CO265" s="249">
        <v>0</v>
      </c>
      <c r="CP265" s="249"/>
      <c r="CQ265" s="67">
        <f t="shared" si="640"/>
        <v>0</v>
      </c>
      <c r="CR265" s="67">
        <f t="shared" si="672"/>
        <v>0</v>
      </c>
      <c r="CS265" s="248"/>
      <c r="CT265" s="66">
        <f t="shared" si="644"/>
        <v>54944</v>
      </c>
      <c r="CU265" s="66">
        <f t="shared" si="645"/>
        <v>0</v>
      </c>
      <c r="CV265" s="66">
        <f t="shared" si="646"/>
        <v>0</v>
      </c>
      <c r="CW265" s="66">
        <f t="shared" si="649"/>
        <v>0</v>
      </c>
      <c r="CX265" s="66">
        <f t="shared" si="641"/>
        <v>54944</v>
      </c>
      <c r="CY265" s="66">
        <f t="shared" si="642"/>
        <v>0</v>
      </c>
    </row>
    <row r="266" spans="1:103" s="247" customFormat="1" ht="15" customHeight="1" x14ac:dyDescent="0.25">
      <c r="A266" s="256">
        <v>2201031900</v>
      </c>
      <c r="B266" s="255"/>
      <c r="C266" s="254"/>
      <c r="D266" s="253" t="s">
        <v>139</v>
      </c>
      <c r="E266" s="252">
        <v>0</v>
      </c>
      <c r="F266" s="252">
        <v>0</v>
      </c>
      <c r="G266" s="252">
        <v>0</v>
      </c>
      <c r="H266" s="252">
        <v>0</v>
      </c>
      <c r="I266" s="73">
        <f t="shared" si="660"/>
        <v>0</v>
      </c>
      <c r="J266" s="73">
        <f t="shared" si="661"/>
        <v>0</v>
      </c>
      <c r="K266" s="120"/>
      <c r="L266" s="250">
        <v>0</v>
      </c>
      <c r="M266" s="252">
        <v>0</v>
      </c>
      <c r="N266" s="249">
        <v>0</v>
      </c>
      <c r="O266" s="250">
        <v>0</v>
      </c>
      <c r="P266" s="67">
        <f t="shared" si="631"/>
        <v>0</v>
      </c>
      <c r="Q266" s="236">
        <f t="shared" si="662"/>
        <v>0</v>
      </c>
      <c r="R266" s="67">
        <f t="shared" si="651"/>
        <v>0</v>
      </c>
      <c r="S266" s="119"/>
      <c r="T266" s="250">
        <v>0</v>
      </c>
      <c r="U266" s="250">
        <v>0</v>
      </c>
      <c r="V266" s="250">
        <v>0</v>
      </c>
      <c r="W266" s="250">
        <v>0</v>
      </c>
      <c r="X266" s="67">
        <f t="shared" si="632"/>
        <v>0</v>
      </c>
      <c r="Y266" s="236">
        <f t="shared" si="663"/>
        <v>0</v>
      </c>
      <c r="Z266" s="67">
        <f t="shared" si="652"/>
        <v>0</v>
      </c>
      <c r="AA266" s="119"/>
      <c r="AB266" s="250">
        <v>0</v>
      </c>
      <c r="AC266" s="250">
        <v>0</v>
      </c>
      <c r="AD266" s="250">
        <v>0</v>
      </c>
      <c r="AE266" s="250">
        <v>0</v>
      </c>
      <c r="AF266" s="67">
        <f t="shared" si="633"/>
        <v>0</v>
      </c>
      <c r="AG266" s="236">
        <f t="shared" si="664"/>
        <v>0</v>
      </c>
      <c r="AH266" s="67">
        <f t="shared" si="653"/>
        <v>0</v>
      </c>
      <c r="AI266" s="119"/>
      <c r="AJ266" s="250">
        <v>0</v>
      </c>
      <c r="AK266" s="250">
        <v>0</v>
      </c>
      <c r="AL266" s="250">
        <v>0</v>
      </c>
      <c r="AM266" s="250">
        <v>0</v>
      </c>
      <c r="AN266" s="67">
        <f t="shared" si="634"/>
        <v>0</v>
      </c>
      <c r="AO266" s="236">
        <f t="shared" si="665"/>
        <v>0</v>
      </c>
      <c r="AP266" s="67">
        <f t="shared" si="654"/>
        <v>0</v>
      </c>
      <c r="AQ266" s="119"/>
      <c r="AR266" s="250">
        <v>0</v>
      </c>
      <c r="AS266" s="250">
        <v>0</v>
      </c>
      <c r="AT266" s="249">
        <v>0</v>
      </c>
      <c r="AU266" s="250">
        <v>0</v>
      </c>
      <c r="AV266" s="67">
        <f t="shared" si="635"/>
        <v>0</v>
      </c>
      <c r="AW266" s="236">
        <f t="shared" si="666"/>
        <v>0</v>
      </c>
      <c r="AX266" s="67">
        <f t="shared" si="655"/>
        <v>0</v>
      </c>
      <c r="AY266" s="119"/>
      <c r="AZ266" s="250">
        <v>0</v>
      </c>
      <c r="BA266" s="250">
        <v>0</v>
      </c>
      <c r="BB266" s="249">
        <v>0</v>
      </c>
      <c r="BC266" s="250">
        <v>0</v>
      </c>
      <c r="BD266" s="67">
        <f t="shared" si="636"/>
        <v>0</v>
      </c>
      <c r="BE266" s="67">
        <f t="shared" si="667"/>
        <v>0</v>
      </c>
      <c r="BF266" s="67">
        <f t="shared" si="656"/>
        <v>0</v>
      </c>
      <c r="BG266" s="119"/>
      <c r="BH266" s="250">
        <v>0</v>
      </c>
      <c r="BI266" s="251">
        <v>0</v>
      </c>
      <c r="BJ266" s="249">
        <v>0</v>
      </c>
      <c r="BK266" s="250">
        <v>0</v>
      </c>
      <c r="BL266" s="67">
        <f t="shared" si="637"/>
        <v>0</v>
      </c>
      <c r="BM266" s="67">
        <f t="shared" si="668"/>
        <v>0</v>
      </c>
      <c r="BN266" s="67">
        <f t="shared" si="657"/>
        <v>0</v>
      </c>
      <c r="BO266" s="119"/>
      <c r="BP266" s="250">
        <v>0</v>
      </c>
      <c r="BQ266" s="250">
        <v>0</v>
      </c>
      <c r="BR266" s="249">
        <v>0</v>
      </c>
      <c r="BS266" s="176">
        <f t="shared" si="648"/>
        <v>0</v>
      </c>
      <c r="BT266" s="67">
        <f t="shared" si="647"/>
        <v>0</v>
      </c>
      <c r="BU266" s="236">
        <f t="shared" si="669"/>
        <v>0</v>
      </c>
      <c r="BV266" s="67">
        <f t="shared" si="658"/>
        <v>0</v>
      </c>
      <c r="BW266" s="117"/>
      <c r="BX266" s="250">
        <v>0</v>
      </c>
      <c r="BY266" s="250">
        <v>0</v>
      </c>
      <c r="BZ266" s="249">
        <v>0</v>
      </c>
      <c r="CA266" s="249">
        <v>0</v>
      </c>
      <c r="CB266" s="67">
        <f t="shared" si="638"/>
        <v>0</v>
      </c>
      <c r="CC266" s="67">
        <f t="shared" si="670"/>
        <v>0</v>
      </c>
      <c r="CD266" s="67">
        <f t="shared" si="659"/>
        <v>0</v>
      </c>
      <c r="CE266" s="117"/>
      <c r="CF266" s="250">
        <v>0</v>
      </c>
      <c r="CG266" s="250"/>
      <c r="CH266" s="249">
        <v>0</v>
      </c>
      <c r="CI266" s="249"/>
      <c r="CJ266" s="67">
        <f t="shared" si="639"/>
        <v>0</v>
      </c>
      <c r="CK266" s="67">
        <f t="shared" si="671"/>
        <v>0</v>
      </c>
      <c r="CL266" s="117"/>
      <c r="CM266" s="250">
        <v>0</v>
      </c>
      <c r="CN266" s="250"/>
      <c r="CO266" s="249">
        <v>0</v>
      </c>
      <c r="CP266" s="249"/>
      <c r="CQ266" s="67">
        <f t="shared" si="640"/>
        <v>0</v>
      </c>
      <c r="CR266" s="67">
        <f t="shared" si="672"/>
        <v>0</v>
      </c>
      <c r="CS266" s="248"/>
      <c r="CT266" s="66">
        <f t="shared" si="644"/>
        <v>0</v>
      </c>
      <c r="CU266" s="66">
        <f t="shared" si="645"/>
        <v>0</v>
      </c>
      <c r="CV266" s="66">
        <f t="shared" si="646"/>
        <v>0</v>
      </c>
      <c r="CW266" s="66">
        <f t="shared" si="649"/>
        <v>0</v>
      </c>
      <c r="CX266" s="66">
        <f t="shared" si="641"/>
        <v>0</v>
      </c>
      <c r="CY266" s="66">
        <f t="shared" si="642"/>
        <v>0</v>
      </c>
    </row>
    <row r="267" spans="1:103" s="243" customFormat="1" x14ac:dyDescent="0.25">
      <c r="A267" s="221">
        <v>2201039000</v>
      </c>
      <c r="B267" s="220"/>
      <c r="C267" s="219"/>
      <c r="D267" s="219" t="s">
        <v>124</v>
      </c>
      <c r="E267" s="73">
        <v>18247.080000000002</v>
      </c>
      <c r="F267" s="73">
        <v>0</v>
      </c>
      <c r="G267" s="73">
        <v>14969</v>
      </c>
      <c r="H267" s="73">
        <v>24114</v>
      </c>
      <c r="I267" s="73">
        <f t="shared" si="660"/>
        <v>33216.080000000002</v>
      </c>
      <c r="J267" s="73">
        <f t="shared" si="661"/>
        <v>24114</v>
      </c>
      <c r="K267" s="120"/>
      <c r="L267" s="67">
        <v>18247.080000000002</v>
      </c>
      <c r="M267" s="73">
        <v>14757</v>
      </c>
      <c r="N267" s="118">
        <v>0</v>
      </c>
      <c r="O267" s="118">
        <v>10733</v>
      </c>
      <c r="P267" s="67">
        <f t="shared" si="631"/>
        <v>18247.080000000002</v>
      </c>
      <c r="Q267" s="236">
        <f t="shared" si="662"/>
        <v>25490</v>
      </c>
      <c r="R267" s="67">
        <f t="shared" si="651"/>
        <v>49604</v>
      </c>
      <c r="S267" s="119"/>
      <c r="T267" s="67">
        <v>18247.080000000002</v>
      </c>
      <c r="U267" s="67">
        <v>42695</v>
      </c>
      <c r="V267" s="67">
        <v>14969</v>
      </c>
      <c r="W267" s="118">
        <v>4081</v>
      </c>
      <c r="X267" s="67">
        <f t="shared" si="632"/>
        <v>33216.080000000002</v>
      </c>
      <c r="Y267" s="236">
        <f t="shared" si="663"/>
        <v>46776</v>
      </c>
      <c r="Z267" s="67">
        <f t="shared" si="652"/>
        <v>96380</v>
      </c>
      <c r="AA267" s="119"/>
      <c r="AB267" s="67">
        <v>18247.080000000002</v>
      </c>
      <c r="AC267" s="67">
        <v>14355</v>
      </c>
      <c r="AD267" s="67">
        <v>14969</v>
      </c>
      <c r="AE267" s="118">
        <v>36280</v>
      </c>
      <c r="AF267" s="67">
        <f t="shared" si="633"/>
        <v>33216.080000000002</v>
      </c>
      <c r="AG267" s="236">
        <f t="shared" si="664"/>
        <v>50635</v>
      </c>
      <c r="AH267" s="67">
        <f t="shared" si="653"/>
        <v>147015</v>
      </c>
      <c r="AI267" s="119"/>
      <c r="AJ267" s="67">
        <v>18247.080000000002</v>
      </c>
      <c r="AK267" s="67">
        <v>0</v>
      </c>
      <c r="AL267" s="67">
        <v>14969</v>
      </c>
      <c r="AM267" s="118">
        <v>7388</v>
      </c>
      <c r="AN267" s="67">
        <f t="shared" si="634"/>
        <v>33216.080000000002</v>
      </c>
      <c r="AO267" s="236">
        <f t="shared" si="665"/>
        <v>7388</v>
      </c>
      <c r="AP267" s="67">
        <f t="shared" si="654"/>
        <v>154403</v>
      </c>
      <c r="AQ267" s="119"/>
      <c r="AR267" s="67">
        <v>18247.080000000002</v>
      </c>
      <c r="AS267" s="67">
        <v>14211</v>
      </c>
      <c r="AT267" s="118">
        <v>14969</v>
      </c>
      <c r="AU267" s="118">
        <v>7913</v>
      </c>
      <c r="AV267" s="67">
        <f t="shared" si="635"/>
        <v>33216.080000000002</v>
      </c>
      <c r="AW267" s="236">
        <f t="shared" si="666"/>
        <v>22124</v>
      </c>
      <c r="AX267" s="67">
        <f t="shared" si="655"/>
        <v>176527</v>
      </c>
      <c r="AY267" s="119"/>
      <c r="AZ267" s="67">
        <v>18247.080000000002</v>
      </c>
      <c r="BA267" s="67">
        <v>43137</v>
      </c>
      <c r="BB267" s="118">
        <v>14969</v>
      </c>
      <c r="BC267" s="118">
        <v>15085</v>
      </c>
      <c r="BD267" s="67">
        <f t="shared" si="636"/>
        <v>33216.080000000002</v>
      </c>
      <c r="BE267" s="67">
        <f t="shared" si="667"/>
        <v>58222</v>
      </c>
      <c r="BF267" s="67">
        <f t="shared" si="656"/>
        <v>234749</v>
      </c>
      <c r="BG267" s="119"/>
      <c r="BH267" s="67">
        <v>18247.080000000002</v>
      </c>
      <c r="BI267" s="246">
        <v>15395.74</v>
      </c>
      <c r="BJ267" s="118">
        <v>14969</v>
      </c>
      <c r="BK267" s="118">
        <v>13580</v>
      </c>
      <c r="BL267" s="67">
        <f t="shared" si="637"/>
        <v>33216.080000000002</v>
      </c>
      <c r="BM267" s="67">
        <f t="shared" si="668"/>
        <v>28975.739999999998</v>
      </c>
      <c r="BN267" s="67">
        <f t="shared" si="657"/>
        <v>263724.74</v>
      </c>
      <c r="BO267" s="119"/>
      <c r="BP267" s="67">
        <v>18247.080000000002</v>
      </c>
      <c r="BQ267" s="67">
        <v>13759.33</v>
      </c>
      <c r="BR267" s="118">
        <v>14969</v>
      </c>
      <c r="BS267" s="245">
        <f t="shared" si="648"/>
        <v>14896.75</v>
      </c>
      <c r="BT267" s="67">
        <f t="shared" si="647"/>
        <v>33216.080000000002</v>
      </c>
      <c r="BU267" s="236">
        <f t="shared" si="669"/>
        <v>28656.080000000002</v>
      </c>
      <c r="BV267" s="67">
        <f t="shared" si="658"/>
        <v>292380.82</v>
      </c>
      <c r="BW267" s="117"/>
      <c r="BX267" s="67">
        <v>18247.080000000002</v>
      </c>
      <c r="BY267" s="67">
        <v>0</v>
      </c>
      <c r="BZ267" s="118">
        <v>14969</v>
      </c>
      <c r="CA267" s="118">
        <f>AVERAGE(BS267,BK267,BC267,AU267,AM267,AE267,W267,O267,H267)</f>
        <v>14896.75</v>
      </c>
      <c r="CB267" s="67">
        <f t="shared" si="638"/>
        <v>33216.080000000002</v>
      </c>
      <c r="CC267" s="67">
        <f t="shared" si="670"/>
        <v>14896.75</v>
      </c>
      <c r="CD267" s="67">
        <f t="shared" si="659"/>
        <v>307277.57</v>
      </c>
      <c r="CE267" s="117"/>
      <c r="CF267" s="67">
        <v>18247.080000000002</v>
      </c>
      <c r="CG267" s="67"/>
      <c r="CH267" s="118">
        <v>14969</v>
      </c>
      <c r="CI267" s="118"/>
      <c r="CJ267" s="67">
        <f t="shared" si="639"/>
        <v>33216.080000000002</v>
      </c>
      <c r="CK267" s="67">
        <f t="shared" si="671"/>
        <v>0</v>
      </c>
      <c r="CL267" s="117"/>
      <c r="CM267" s="67">
        <v>18247.080000000002</v>
      </c>
      <c r="CN267" s="67"/>
      <c r="CO267" s="118">
        <v>14969</v>
      </c>
      <c r="CP267" s="118"/>
      <c r="CQ267" s="67">
        <f t="shared" si="640"/>
        <v>33216.080000000002</v>
      </c>
      <c r="CR267" s="67">
        <f t="shared" si="672"/>
        <v>0</v>
      </c>
      <c r="CS267" s="244"/>
      <c r="CT267" s="66">
        <f t="shared" si="644"/>
        <v>218964.96000000008</v>
      </c>
      <c r="CU267" s="66">
        <f t="shared" si="645"/>
        <v>158310.06999999998</v>
      </c>
      <c r="CV267" s="66">
        <f t="shared" si="646"/>
        <v>164659</v>
      </c>
      <c r="CW267" s="66">
        <f t="shared" si="649"/>
        <v>148967.5</v>
      </c>
      <c r="CX267" s="66">
        <f t="shared" si="641"/>
        <v>383623.96000000008</v>
      </c>
      <c r="CY267" s="66">
        <f t="shared" si="642"/>
        <v>307277.56999999995</v>
      </c>
    </row>
    <row r="268" spans="1:103" x14ac:dyDescent="0.25">
      <c r="A268" s="87">
        <v>2201040000</v>
      </c>
      <c r="B268" s="86"/>
      <c r="C268" s="85" t="s">
        <v>138</v>
      </c>
      <c r="D268" s="84"/>
      <c r="E268" s="62">
        <f>E269+E270</f>
        <v>3344</v>
      </c>
      <c r="F268" s="62">
        <f>F269+F270</f>
        <v>3344</v>
      </c>
      <c r="G268" s="62">
        <f>G269+G270</f>
        <v>0</v>
      </c>
      <c r="H268" s="62">
        <f>H269+H270</f>
        <v>0</v>
      </c>
      <c r="I268" s="62">
        <f t="shared" si="660"/>
        <v>3344</v>
      </c>
      <c r="J268" s="62">
        <f t="shared" si="661"/>
        <v>3344</v>
      </c>
      <c r="K268" s="120"/>
      <c r="L268" s="61">
        <f>L269+L270</f>
        <v>3344</v>
      </c>
      <c r="M268" s="62">
        <f>M269+M270</f>
        <v>11449.02</v>
      </c>
      <c r="N268" s="61">
        <f>N269+N270</f>
        <v>0</v>
      </c>
      <c r="O268" s="61">
        <f>O269+O270</f>
        <v>0</v>
      </c>
      <c r="P268" s="61">
        <f t="shared" si="631"/>
        <v>3344</v>
      </c>
      <c r="Q268" s="235">
        <f t="shared" si="662"/>
        <v>11449.02</v>
      </c>
      <c r="R268" s="61">
        <f t="shared" si="651"/>
        <v>14793.02</v>
      </c>
      <c r="S268" s="119"/>
      <c r="T268" s="61">
        <f>T269+T270</f>
        <v>3344</v>
      </c>
      <c r="U268" s="61">
        <f>U269+U270</f>
        <v>12461.939999999999</v>
      </c>
      <c r="V268" s="61">
        <f>V269+V270</f>
        <v>0</v>
      </c>
      <c r="W268" s="61">
        <f>W269+W270</f>
        <v>0</v>
      </c>
      <c r="X268" s="61">
        <f t="shared" si="632"/>
        <v>3344</v>
      </c>
      <c r="Y268" s="235">
        <f t="shared" si="663"/>
        <v>12461.939999999999</v>
      </c>
      <c r="Z268" s="61">
        <f t="shared" si="652"/>
        <v>27254.959999999999</v>
      </c>
      <c r="AA268" s="119"/>
      <c r="AB268" s="61">
        <f>AB269+AB270</f>
        <v>3344</v>
      </c>
      <c r="AC268" s="61">
        <f>AC269+AC270</f>
        <v>9684.9399999999987</v>
      </c>
      <c r="AD268" s="61">
        <f>AD269+AD270</f>
        <v>0</v>
      </c>
      <c r="AE268" s="61">
        <f>AE269+AE270</f>
        <v>0</v>
      </c>
      <c r="AF268" s="61">
        <f t="shared" si="633"/>
        <v>3344</v>
      </c>
      <c r="AG268" s="235">
        <f t="shared" si="664"/>
        <v>9684.9399999999987</v>
      </c>
      <c r="AH268" s="61">
        <f t="shared" si="653"/>
        <v>36939.899999999994</v>
      </c>
      <c r="AI268" s="119"/>
      <c r="AJ268" s="61">
        <f>AJ269+AJ270</f>
        <v>3344</v>
      </c>
      <c r="AK268" s="61">
        <f>AK269+AK270</f>
        <v>9528.23</v>
      </c>
      <c r="AL268" s="61">
        <f>AL269+AL270</f>
        <v>0</v>
      </c>
      <c r="AM268" s="61">
        <f>AM269+AM270</f>
        <v>0</v>
      </c>
      <c r="AN268" s="61">
        <f t="shared" si="634"/>
        <v>3344</v>
      </c>
      <c r="AO268" s="235">
        <f t="shared" si="665"/>
        <v>9528.23</v>
      </c>
      <c r="AP268" s="61">
        <f t="shared" si="654"/>
        <v>46468.12999999999</v>
      </c>
      <c r="AQ268" s="119"/>
      <c r="AR268" s="61">
        <f>AR269+AR270</f>
        <v>3344</v>
      </c>
      <c r="AS268" s="61">
        <f>AS269+AS270</f>
        <v>12319.91</v>
      </c>
      <c r="AT268" s="61">
        <f>AT269+AT270</f>
        <v>0</v>
      </c>
      <c r="AU268" s="61">
        <f>AU269+AU270</f>
        <v>0</v>
      </c>
      <c r="AV268" s="61">
        <f t="shared" si="635"/>
        <v>3344</v>
      </c>
      <c r="AW268" s="235">
        <f t="shared" si="666"/>
        <v>12319.91</v>
      </c>
      <c r="AX268" s="61">
        <f t="shared" si="655"/>
        <v>58788.039999999994</v>
      </c>
      <c r="AY268" s="119"/>
      <c r="AZ268" s="61">
        <f>AZ269+AZ270</f>
        <v>3344</v>
      </c>
      <c r="BA268" s="61">
        <f>BA269+BA270</f>
        <v>9740.06</v>
      </c>
      <c r="BB268" s="61">
        <f>BB269+BB270</f>
        <v>0</v>
      </c>
      <c r="BC268" s="61">
        <f>BC269+BC270</f>
        <v>0</v>
      </c>
      <c r="BD268" s="61">
        <f t="shared" si="636"/>
        <v>3344</v>
      </c>
      <c r="BE268" s="61">
        <f t="shared" si="667"/>
        <v>9740.06</v>
      </c>
      <c r="BF268" s="61">
        <f t="shared" si="656"/>
        <v>68528.099999999991</v>
      </c>
      <c r="BG268" s="119"/>
      <c r="BH268" s="61">
        <f>BH269+BH270</f>
        <v>3344</v>
      </c>
      <c r="BI268" s="224">
        <f>BI269+BI270</f>
        <v>10899</v>
      </c>
      <c r="BJ268" s="61">
        <f>BJ269+BJ270</f>
        <v>0</v>
      </c>
      <c r="BK268" s="61">
        <f>BK269+BK270</f>
        <v>0</v>
      </c>
      <c r="BL268" s="61">
        <f t="shared" si="637"/>
        <v>3344</v>
      </c>
      <c r="BM268" s="61">
        <f t="shared" si="668"/>
        <v>10899</v>
      </c>
      <c r="BN268" s="61">
        <f t="shared" si="657"/>
        <v>79427.099999999991</v>
      </c>
      <c r="BO268" s="119"/>
      <c r="BP268" s="61">
        <f>BP269+BP270</f>
        <v>3344</v>
      </c>
      <c r="BQ268" s="61">
        <f>BQ269+BQ270</f>
        <v>11497.69</v>
      </c>
      <c r="BR268" s="61">
        <f>BR269+BR270</f>
        <v>0</v>
      </c>
      <c r="BS268" s="177">
        <f t="shared" si="648"/>
        <v>0</v>
      </c>
      <c r="BT268" s="61">
        <f t="shared" si="647"/>
        <v>3344</v>
      </c>
      <c r="BU268" s="235">
        <f t="shared" si="669"/>
        <v>11497.69</v>
      </c>
      <c r="BV268" s="61">
        <f t="shared" si="658"/>
        <v>90924.79</v>
      </c>
      <c r="BW268" s="117"/>
      <c r="BX268" s="61">
        <f>BX269+BX270</f>
        <v>3344</v>
      </c>
      <c r="BY268" s="61">
        <f>BY269+BY270</f>
        <v>3027</v>
      </c>
      <c r="BZ268" s="61">
        <f>BZ269+BZ270</f>
        <v>0</v>
      </c>
      <c r="CA268" s="61">
        <f>CA269+CA270</f>
        <v>0</v>
      </c>
      <c r="CB268" s="61">
        <f t="shared" si="638"/>
        <v>3344</v>
      </c>
      <c r="CC268" s="61">
        <f t="shared" si="670"/>
        <v>3027</v>
      </c>
      <c r="CD268" s="61">
        <f t="shared" si="659"/>
        <v>93951.79</v>
      </c>
      <c r="CE268" s="117"/>
      <c r="CF268" s="61">
        <f>CF269+CF270</f>
        <v>3344</v>
      </c>
      <c r="CG268" s="61"/>
      <c r="CH268" s="61">
        <f>CH269+CH270</f>
        <v>0</v>
      </c>
      <c r="CI268" s="61"/>
      <c r="CJ268" s="61">
        <f t="shared" si="639"/>
        <v>3344</v>
      </c>
      <c r="CK268" s="61">
        <f t="shared" si="671"/>
        <v>0</v>
      </c>
      <c r="CL268" s="117"/>
      <c r="CM268" s="61">
        <f>CM269+CM270</f>
        <v>3344</v>
      </c>
      <c r="CN268" s="61"/>
      <c r="CO268" s="61">
        <f>CO269+CO270</f>
        <v>0</v>
      </c>
      <c r="CP268" s="61"/>
      <c r="CQ268" s="61">
        <f t="shared" si="640"/>
        <v>3344</v>
      </c>
      <c r="CR268" s="61">
        <f t="shared" si="672"/>
        <v>0</v>
      </c>
      <c r="CS268" s="242"/>
      <c r="CT268" s="60">
        <f t="shared" si="644"/>
        <v>40128</v>
      </c>
      <c r="CU268" s="60">
        <f t="shared" si="645"/>
        <v>93951.79</v>
      </c>
      <c r="CV268" s="60">
        <f t="shared" si="646"/>
        <v>0</v>
      </c>
      <c r="CW268" s="60">
        <f t="shared" si="649"/>
        <v>0</v>
      </c>
      <c r="CX268" s="60">
        <f>CX269+CX270</f>
        <v>40128</v>
      </c>
      <c r="CY268" s="60">
        <f>CY269+CY270</f>
        <v>93951.79</v>
      </c>
    </row>
    <row r="269" spans="1:103" s="79" customFormat="1" x14ac:dyDescent="0.2">
      <c r="A269" s="90">
        <v>2201040100</v>
      </c>
      <c r="B269" s="103"/>
      <c r="C269" s="102"/>
      <c r="D269" s="88" t="s">
        <v>137</v>
      </c>
      <c r="E269" s="241">
        <v>0</v>
      </c>
      <c r="F269" s="241">
        <v>0</v>
      </c>
      <c r="G269" s="73">
        <v>0</v>
      </c>
      <c r="H269" s="73">
        <v>0</v>
      </c>
      <c r="I269" s="73">
        <f t="shared" si="660"/>
        <v>0</v>
      </c>
      <c r="J269" s="73">
        <f t="shared" si="661"/>
        <v>0</v>
      </c>
      <c r="K269" s="120"/>
      <c r="L269" s="118">
        <v>0</v>
      </c>
      <c r="M269" s="128">
        <v>0</v>
      </c>
      <c r="N269" s="118">
        <v>0</v>
      </c>
      <c r="O269" s="118">
        <v>0</v>
      </c>
      <c r="P269" s="67">
        <f t="shared" si="631"/>
        <v>0</v>
      </c>
      <c r="Q269" s="236">
        <f t="shared" si="662"/>
        <v>0</v>
      </c>
      <c r="R269" s="67">
        <f t="shared" si="651"/>
        <v>0</v>
      </c>
      <c r="S269" s="119"/>
      <c r="T269" s="118">
        <v>0</v>
      </c>
      <c r="U269" s="118">
        <v>0</v>
      </c>
      <c r="V269" s="67">
        <v>0</v>
      </c>
      <c r="W269" s="118">
        <v>0</v>
      </c>
      <c r="X269" s="67">
        <f t="shared" si="632"/>
        <v>0</v>
      </c>
      <c r="Y269" s="236">
        <f t="shared" si="663"/>
        <v>0</v>
      </c>
      <c r="Z269" s="67">
        <f t="shared" si="652"/>
        <v>0</v>
      </c>
      <c r="AA269" s="119"/>
      <c r="AB269" s="118">
        <v>0</v>
      </c>
      <c r="AC269" s="118">
        <v>0</v>
      </c>
      <c r="AD269" s="67">
        <v>0</v>
      </c>
      <c r="AE269" s="118">
        <v>0</v>
      </c>
      <c r="AF269" s="67">
        <f t="shared" si="633"/>
        <v>0</v>
      </c>
      <c r="AG269" s="236">
        <f t="shared" si="664"/>
        <v>0</v>
      </c>
      <c r="AH269" s="67">
        <f t="shared" si="653"/>
        <v>0</v>
      </c>
      <c r="AI269" s="119"/>
      <c r="AJ269" s="118">
        <v>0</v>
      </c>
      <c r="AK269" s="118">
        <v>0</v>
      </c>
      <c r="AL269" s="67">
        <v>0</v>
      </c>
      <c r="AM269" s="118">
        <v>0</v>
      </c>
      <c r="AN269" s="67">
        <f t="shared" si="634"/>
        <v>0</v>
      </c>
      <c r="AO269" s="236">
        <f t="shared" si="665"/>
        <v>0</v>
      </c>
      <c r="AP269" s="67">
        <f t="shared" si="654"/>
        <v>0</v>
      </c>
      <c r="AQ269" s="119"/>
      <c r="AR269" s="118">
        <v>0</v>
      </c>
      <c r="AS269" s="118">
        <v>0</v>
      </c>
      <c r="AT269" s="118">
        <v>0</v>
      </c>
      <c r="AU269" s="118">
        <v>0</v>
      </c>
      <c r="AV269" s="67">
        <f t="shared" si="635"/>
        <v>0</v>
      </c>
      <c r="AW269" s="236">
        <f t="shared" si="666"/>
        <v>0</v>
      </c>
      <c r="AX269" s="67">
        <f t="shared" si="655"/>
        <v>0</v>
      </c>
      <c r="AY269" s="119"/>
      <c r="AZ269" s="118">
        <v>0</v>
      </c>
      <c r="BA269" s="118">
        <v>0</v>
      </c>
      <c r="BB269" s="118">
        <v>0</v>
      </c>
      <c r="BC269" s="118">
        <v>0</v>
      </c>
      <c r="BD269" s="67">
        <f t="shared" si="636"/>
        <v>0</v>
      </c>
      <c r="BE269" s="67">
        <f t="shared" si="667"/>
        <v>0</v>
      </c>
      <c r="BF269" s="67">
        <f t="shared" si="656"/>
        <v>0</v>
      </c>
      <c r="BG269" s="119"/>
      <c r="BH269" s="118">
        <v>0</v>
      </c>
      <c r="BI269" s="240">
        <v>0</v>
      </c>
      <c r="BJ269" s="118">
        <v>0</v>
      </c>
      <c r="BK269" s="118">
        <v>0</v>
      </c>
      <c r="BL269" s="67">
        <f t="shared" si="637"/>
        <v>0</v>
      </c>
      <c r="BM269" s="67">
        <f t="shared" si="668"/>
        <v>0</v>
      </c>
      <c r="BN269" s="67">
        <f t="shared" si="657"/>
        <v>0</v>
      </c>
      <c r="BO269" s="119"/>
      <c r="BP269" s="118">
        <v>0</v>
      </c>
      <c r="BQ269" s="118">
        <v>0</v>
      </c>
      <c r="BR269" s="118">
        <v>0</v>
      </c>
      <c r="BS269" s="164">
        <f t="shared" si="648"/>
        <v>0</v>
      </c>
      <c r="BT269" s="67">
        <f t="shared" si="647"/>
        <v>0</v>
      </c>
      <c r="BU269" s="236">
        <f t="shared" si="669"/>
        <v>0</v>
      </c>
      <c r="BV269" s="67">
        <f t="shared" si="658"/>
        <v>0</v>
      </c>
      <c r="BW269" s="117"/>
      <c r="BX269" s="118">
        <v>0</v>
      </c>
      <c r="BY269" s="118">
        <v>0</v>
      </c>
      <c r="BZ269" s="118">
        <v>0</v>
      </c>
      <c r="CA269" s="70">
        <f>AVERAGE(BS269,BK269,BC269,AU269,AM269,AE269,W269,O269,H269)</f>
        <v>0</v>
      </c>
      <c r="CB269" s="67">
        <f t="shared" si="638"/>
        <v>0</v>
      </c>
      <c r="CC269" s="67">
        <f t="shared" si="670"/>
        <v>0</v>
      </c>
      <c r="CD269" s="67">
        <f t="shared" si="659"/>
        <v>0</v>
      </c>
      <c r="CE269" s="117"/>
      <c r="CF269" s="118">
        <v>0</v>
      </c>
      <c r="CG269" s="118"/>
      <c r="CH269" s="118">
        <v>0</v>
      </c>
      <c r="CI269" s="118"/>
      <c r="CJ269" s="67">
        <f t="shared" si="639"/>
        <v>0</v>
      </c>
      <c r="CK269" s="67">
        <f t="shared" si="671"/>
        <v>0</v>
      </c>
      <c r="CL269" s="117"/>
      <c r="CM269" s="118">
        <v>0</v>
      </c>
      <c r="CN269" s="118"/>
      <c r="CO269" s="118">
        <v>0</v>
      </c>
      <c r="CP269" s="118"/>
      <c r="CQ269" s="67">
        <f t="shared" si="640"/>
        <v>0</v>
      </c>
      <c r="CR269" s="67">
        <f t="shared" si="672"/>
        <v>0</v>
      </c>
      <c r="CS269" s="80"/>
      <c r="CT269" s="66">
        <f t="shared" si="644"/>
        <v>0</v>
      </c>
      <c r="CU269" s="66">
        <f t="shared" si="645"/>
        <v>0</v>
      </c>
      <c r="CV269" s="66">
        <f t="shared" si="646"/>
        <v>0</v>
      </c>
      <c r="CW269" s="66">
        <f t="shared" si="649"/>
        <v>0</v>
      </c>
      <c r="CX269" s="66">
        <f t="shared" ref="CX269:CY272" si="673">I269+P269+X269+AF269+AN269+AV269+BD269+BL269+BT269+CB269+CJ269+CQ269</f>
        <v>0</v>
      </c>
      <c r="CY269" s="66">
        <f t="shared" si="673"/>
        <v>0</v>
      </c>
    </row>
    <row r="270" spans="1:103" s="79" customFormat="1" x14ac:dyDescent="0.25">
      <c r="A270" s="90">
        <v>2201040200</v>
      </c>
      <c r="B270" s="89"/>
      <c r="C270" s="102"/>
      <c r="D270" s="88" t="s">
        <v>136</v>
      </c>
      <c r="E270" s="73">
        <v>3344</v>
      </c>
      <c r="F270" s="73">
        <v>3344</v>
      </c>
      <c r="G270" s="73">
        <v>0</v>
      </c>
      <c r="H270" s="73">
        <v>0</v>
      </c>
      <c r="I270" s="73">
        <f t="shared" si="660"/>
        <v>3344</v>
      </c>
      <c r="J270" s="73">
        <f t="shared" si="661"/>
        <v>3344</v>
      </c>
      <c r="K270" s="120"/>
      <c r="L270" s="118">
        <v>3344</v>
      </c>
      <c r="M270" s="128">
        <f>430.87+3138.44+7879.71</f>
        <v>11449.02</v>
      </c>
      <c r="N270" s="118">
        <v>0</v>
      </c>
      <c r="O270" s="118">
        <v>0</v>
      </c>
      <c r="P270" s="67">
        <f t="shared" si="631"/>
        <v>3344</v>
      </c>
      <c r="Q270" s="236">
        <f t="shared" si="662"/>
        <v>11449.02</v>
      </c>
      <c r="R270" s="67">
        <f t="shared" si="651"/>
        <v>14793.02</v>
      </c>
      <c r="S270" s="119"/>
      <c r="T270" s="118">
        <v>3344</v>
      </c>
      <c r="U270" s="118">
        <f>2845.7+6539.51+3076.73</f>
        <v>12461.939999999999</v>
      </c>
      <c r="V270" s="67">
        <v>0</v>
      </c>
      <c r="W270" s="118">
        <v>0</v>
      </c>
      <c r="X270" s="67">
        <f t="shared" si="632"/>
        <v>3344</v>
      </c>
      <c r="Y270" s="236">
        <f t="shared" si="663"/>
        <v>12461.939999999999</v>
      </c>
      <c r="Z270" s="67">
        <f t="shared" si="652"/>
        <v>27254.959999999999</v>
      </c>
      <c r="AA270" s="119"/>
      <c r="AB270" s="118">
        <v>3344</v>
      </c>
      <c r="AC270" s="118">
        <f>391.44+6447.8+2845.7</f>
        <v>9684.9399999999987</v>
      </c>
      <c r="AD270" s="67">
        <v>0</v>
      </c>
      <c r="AE270" s="118">
        <v>0</v>
      </c>
      <c r="AF270" s="67">
        <f t="shared" si="633"/>
        <v>3344</v>
      </c>
      <c r="AG270" s="236">
        <f t="shared" si="664"/>
        <v>9684.9399999999987</v>
      </c>
      <c r="AH270" s="67">
        <f t="shared" si="653"/>
        <v>36939.899999999994</v>
      </c>
      <c r="AI270" s="119"/>
      <c r="AJ270" s="118">
        <v>3344</v>
      </c>
      <c r="AK270" s="118">
        <f>6682.53+2845.7</f>
        <v>9528.23</v>
      </c>
      <c r="AL270" s="67">
        <v>0</v>
      </c>
      <c r="AM270" s="118">
        <v>0</v>
      </c>
      <c r="AN270" s="67">
        <f t="shared" si="634"/>
        <v>3344</v>
      </c>
      <c r="AO270" s="236">
        <f t="shared" si="665"/>
        <v>9528.23</v>
      </c>
      <c r="AP270" s="67">
        <f t="shared" si="654"/>
        <v>46468.12999999999</v>
      </c>
      <c r="AQ270" s="119"/>
      <c r="AR270" s="118">
        <v>3344</v>
      </c>
      <c r="AS270" s="118">
        <f>463.39+3092.28+8764.24</f>
        <v>12319.91</v>
      </c>
      <c r="AT270" s="118">
        <v>0</v>
      </c>
      <c r="AU270" s="118">
        <v>0</v>
      </c>
      <c r="AV270" s="67">
        <f t="shared" si="635"/>
        <v>3344</v>
      </c>
      <c r="AW270" s="236">
        <f t="shared" si="666"/>
        <v>12319.91</v>
      </c>
      <c r="AX270" s="67">
        <f t="shared" si="655"/>
        <v>58788.039999999994</v>
      </c>
      <c r="AY270" s="119"/>
      <c r="AZ270" s="118">
        <v>3344</v>
      </c>
      <c r="BA270" s="118">
        <f>3092.28+6647.78</f>
        <v>9740.06</v>
      </c>
      <c r="BB270" s="118">
        <v>0</v>
      </c>
      <c r="BC270" s="118">
        <v>0</v>
      </c>
      <c r="BD270" s="67">
        <f t="shared" si="636"/>
        <v>3344</v>
      </c>
      <c r="BE270" s="67">
        <f t="shared" si="667"/>
        <v>9740.06</v>
      </c>
      <c r="BF270" s="67">
        <f t="shared" si="656"/>
        <v>68528.099999999991</v>
      </c>
      <c r="BG270" s="119"/>
      <c r="BH270" s="118">
        <v>3344</v>
      </c>
      <c r="BI270" s="225">
        <v>10899</v>
      </c>
      <c r="BJ270" s="118">
        <v>0</v>
      </c>
      <c r="BK270" s="118">
        <v>0</v>
      </c>
      <c r="BL270" s="67">
        <f t="shared" si="637"/>
        <v>3344</v>
      </c>
      <c r="BM270" s="67">
        <f t="shared" si="668"/>
        <v>10899</v>
      </c>
      <c r="BN270" s="67">
        <f t="shared" si="657"/>
        <v>79427.099999999991</v>
      </c>
      <c r="BO270" s="119"/>
      <c r="BP270" s="118">
        <v>3344</v>
      </c>
      <c r="BQ270" s="118">
        <v>11497.69</v>
      </c>
      <c r="BR270" s="118">
        <v>0</v>
      </c>
      <c r="BS270" s="176">
        <f t="shared" si="648"/>
        <v>0</v>
      </c>
      <c r="BT270" s="67">
        <f t="shared" si="647"/>
        <v>3344</v>
      </c>
      <c r="BU270" s="236">
        <f t="shared" si="669"/>
        <v>11497.69</v>
      </c>
      <c r="BV270" s="67">
        <f t="shared" si="658"/>
        <v>90924.79</v>
      </c>
      <c r="BW270" s="117"/>
      <c r="BX270" s="118">
        <v>3344</v>
      </c>
      <c r="BY270" s="118">
        <v>3027</v>
      </c>
      <c r="BZ270" s="118">
        <v>0</v>
      </c>
      <c r="CA270" s="70">
        <f>AVERAGE(BS270,BK270,BC270,AU270,AM270,AE270,W270,O270,H270)</f>
        <v>0</v>
      </c>
      <c r="CB270" s="67">
        <f t="shared" si="638"/>
        <v>3344</v>
      </c>
      <c r="CC270" s="67">
        <f t="shared" si="670"/>
        <v>3027</v>
      </c>
      <c r="CD270" s="67">
        <f t="shared" si="659"/>
        <v>93951.79</v>
      </c>
      <c r="CE270" s="117"/>
      <c r="CF270" s="118">
        <v>3344</v>
      </c>
      <c r="CG270" s="118"/>
      <c r="CH270" s="118">
        <v>0</v>
      </c>
      <c r="CI270" s="118"/>
      <c r="CJ270" s="67">
        <f t="shared" si="639"/>
        <v>3344</v>
      </c>
      <c r="CK270" s="67">
        <f t="shared" si="671"/>
        <v>0</v>
      </c>
      <c r="CL270" s="117"/>
      <c r="CM270" s="118">
        <v>3344</v>
      </c>
      <c r="CN270" s="118"/>
      <c r="CO270" s="118">
        <v>0</v>
      </c>
      <c r="CP270" s="118"/>
      <c r="CQ270" s="67">
        <f t="shared" si="640"/>
        <v>3344</v>
      </c>
      <c r="CR270" s="67">
        <f t="shared" si="672"/>
        <v>0</v>
      </c>
      <c r="CS270" s="80"/>
      <c r="CT270" s="66">
        <f t="shared" si="644"/>
        <v>40128</v>
      </c>
      <c r="CU270" s="66">
        <f t="shared" si="645"/>
        <v>93951.79</v>
      </c>
      <c r="CV270" s="66">
        <f t="shared" si="646"/>
        <v>0</v>
      </c>
      <c r="CW270" s="66">
        <f t="shared" si="649"/>
        <v>0</v>
      </c>
      <c r="CX270" s="66">
        <f t="shared" si="673"/>
        <v>40128</v>
      </c>
      <c r="CY270" s="66">
        <f t="shared" si="673"/>
        <v>93951.79</v>
      </c>
    </row>
    <row r="271" spans="1:103" x14ac:dyDescent="0.25">
      <c r="A271" s="87">
        <v>2201050000</v>
      </c>
      <c r="B271" s="86"/>
      <c r="C271" s="85" t="s">
        <v>10</v>
      </c>
      <c r="D271" s="84"/>
      <c r="E271" s="62">
        <v>19637</v>
      </c>
      <c r="F271" s="62">
        <v>42036</v>
      </c>
      <c r="G271" s="62">
        <v>0</v>
      </c>
      <c r="H271" s="62">
        <v>0</v>
      </c>
      <c r="I271" s="62">
        <f t="shared" si="660"/>
        <v>19637</v>
      </c>
      <c r="J271" s="62">
        <f t="shared" si="661"/>
        <v>42036</v>
      </c>
      <c r="K271" s="120"/>
      <c r="L271" s="82">
        <v>13582</v>
      </c>
      <c r="M271" s="110">
        <v>820</v>
      </c>
      <c r="N271" s="82">
        <v>0</v>
      </c>
      <c r="O271" s="61">
        <v>0</v>
      </c>
      <c r="P271" s="61">
        <f t="shared" si="631"/>
        <v>13582</v>
      </c>
      <c r="Q271" s="235">
        <f t="shared" si="662"/>
        <v>820</v>
      </c>
      <c r="R271" s="61">
        <f t="shared" si="651"/>
        <v>42856</v>
      </c>
      <c r="S271" s="119"/>
      <c r="T271" s="82">
        <v>27646</v>
      </c>
      <c r="U271" s="82">
        <v>71457</v>
      </c>
      <c r="V271" s="61">
        <v>0</v>
      </c>
      <c r="W271" s="61">
        <v>0</v>
      </c>
      <c r="X271" s="61">
        <f t="shared" si="632"/>
        <v>27646</v>
      </c>
      <c r="Y271" s="235">
        <f t="shared" si="663"/>
        <v>71457</v>
      </c>
      <c r="Z271" s="61">
        <f t="shared" si="652"/>
        <v>114313</v>
      </c>
      <c r="AA271" s="119"/>
      <c r="AB271" s="82">
        <v>27646</v>
      </c>
      <c r="AC271" s="82">
        <v>161348</v>
      </c>
      <c r="AD271" s="61">
        <v>0</v>
      </c>
      <c r="AE271" s="61">
        <v>0</v>
      </c>
      <c r="AF271" s="61">
        <f t="shared" si="633"/>
        <v>27646</v>
      </c>
      <c r="AG271" s="235">
        <f t="shared" si="664"/>
        <v>161348</v>
      </c>
      <c r="AH271" s="61">
        <f t="shared" si="653"/>
        <v>275661</v>
      </c>
      <c r="AI271" s="119"/>
      <c r="AJ271" s="82">
        <v>19715</v>
      </c>
      <c r="AK271" s="82">
        <v>2486</v>
      </c>
      <c r="AL271" s="61">
        <v>0</v>
      </c>
      <c r="AM271" s="61">
        <v>0</v>
      </c>
      <c r="AN271" s="61">
        <f t="shared" si="634"/>
        <v>19715</v>
      </c>
      <c r="AO271" s="235">
        <f t="shared" si="665"/>
        <v>2486</v>
      </c>
      <c r="AP271" s="61">
        <f t="shared" si="654"/>
        <v>278147</v>
      </c>
      <c r="AQ271" s="119"/>
      <c r="AR271" s="82">
        <v>13087</v>
      </c>
      <c r="AS271" s="82">
        <v>174474</v>
      </c>
      <c r="AT271" s="82">
        <v>0</v>
      </c>
      <c r="AU271" s="61">
        <v>0</v>
      </c>
      <c r="AV271" s="61">
        <f t="shared" si="635"/>
        <v>13087</v>
      </c>
      <c r="AW271" s="235">
        <f t="shared" si="666"/>
        <v>174474</v>
      </c>
      <c r="AX271" s="61">
        <f t="shared" si="655"/>
        <v>452621</v>
      </c>
      <c r="AY271" s="119"/>
      <c r="AZ271" s="82">
        <v>13087</v>
      </c>
      <c r="BA271" s="82">
        <v>126235</v>
      </c>
      <c r="BB271" s="82">
        <v>0</v>
      </c>
      <c r="BC271" s="61">
        <v>0</v>
      </c>
      <c r="BD271" s="61">
        <f t="shared" si="636"/>
        <v>13087</v>
      </c>
      <c r="BE271" s="61">
        <f t="shared" si="667"/>
        <v>126235</v>
      </c>
      <c r="BF271" s="61">
        <f t="shared" si="656"/>
        <v>578856</v>
      </c>
      <c r="BG271" s="119"/>
      <c r="BH271" s="82">
        <v>7977</v>
      </c>
      <c r="BI271" s="239">
        <v>12358.53</v>
      </c>
      <c r="BJ271" s="82">
        <v>0</v>
      </c>
      <c r="BK271" s="61">
        <v>0</v>
      </c>
      <c r="BL271" s="61">
        <f t="shared" si="637"/>
        <v>7977</v>
      </c>
      <c r="BM271" s="61">
        <f t="shared" si="668"/>
        <v>12358.53</v>
      </c>
      <c r="BN271" s="61">
        <f t="shared" si="657"/>
        <v>591214.53</v>
      </c>
      <c r="BO271" s="119"/>
      <c r="BP271" s="82">
        <v>7977</v>
      </c>
      <c r="BQ271" s="82">
        <v>0</v>
      </c>
      <c r="BR271" s="82">
        <v>0</v>
      </c>
      <c r="BS271" s="160">
        <f t="shared" si="648"/>
        <v>0</v>
      </c>
      <c r="BT271" s="61">
        <f t="shared" si="647"/>
        <v>7977</v>
      </c>
      <c r="BU271" s="235">
        <f t="shared" si="669"/>
        <v>0</v>
      </c>
      <c r="BV271" s="61">
        <f t="shared" si="658"/>
        <v>591214.53</v>
      </c>
      <c r="BW271" s="117"/>
      <c r="BX271" s="82">
        <v>44067</v>
      </c>
      <c r="BY271" s="82">
        <v>0</v>
      </c>
      <c r="BZ271" s="82">
        <v>0</v>
      </c>
      <c r="CA271" s="238">
        <f>AVERAGE(BS271,BK271,BC271,AU271,AM271,AE271,W271,O271,H271)</f>
        <v>0</v>
      </c>
      <c r="CB271" s="61">
        <f t="shared" si="638"/>
        <v>44067</v>
      </c>
      <c r="CC271" s="61">
        <f t="shared" si="670"/>
        <v>0</v>
      </c>
      <c r="CD271" s="61">
        <f t="shared" si="659"/>
        <v>591214.53</v>
      </c>
      <c r="CE271" s="117"/>
      <c r="CF271" s="82">
        <v>22542</v>
      </c>
      <c r="CG271" s="82"/>
      <c r="CH271" s="82">
        <v>0</v>
      </c>
      <c r="CI271" s="82"/>
      <c r="CJ271" s="61">
        <f t="shared" si="639"/>
        <v>22542</v>
      </c>
      <c r="CK271" s="61">
        <f t="shared" si="671"/>
        <v>0</v>
      </c>
      <c r="CL271" s="117"/>
      <c r="CM271" s="82">
        <v>26036</v>
      </c>
      <c r="CN271" s="82"/>
      <c r="CO271" s="82">
        <v>0</v>
      </c>
      <c r="CP271" s="82"/>
      <c r="CQ271" s="61">
        <f t="shared" si="640"/>
        <v>26036</v>
      </c>
      <c r="CR271" s="61">
        <f t="shared" si="672"/>
        <v>0</v>
      </c>
      <c r="CS271" s="50"/>
      <c r="CT271" s="60">
        <f t="shared" si="644"/>
        <v>242999</v>
      </c>
      <c r="CU271" s="60">
        <f t="shared" si="645"/>
        <v>591214.53</v>
      </c>
      <c r="CV271" s="60">
        <f t="shared" si="646"/>
        <v>0</v>
      </c>
      <c r="CW271" s="60">
        <f t="shared" si="649"/>
        <v>0</v>
      </c>
      <c r="CX271" s="60">
        <f t="shared" si="673"/>
        <v>242999</v>
      </c>
      <c r="CY271" s="60">
        <f t="shared" si="673"/>
        <v>591214.53</v>
      </c>
    </row>
    <row r="272" spans="1:103" x14ac:dyDescent="0.25">
      <c r="A272" s="87">
        <v>2201060000</v>
      </c>
      <c r="B272" s="86"/>
      <c r="C272" s="85" t="s">
        <v>135</v>
      </c>
      <c r="D272" s="84"/>
      <c r="E272" s="62">
        <v>0</v>
      </c>
      <c r="F272" s="62">
        <v>0</v>
      </c>
      <c r="G272" s="62">
        <v>0</v>
      </c>
      <c r="H272" s="62">
        <v>0</v>
      </c>
      <c r="I272" s="62">
        <f t="shared" si="660"/>
        <v>0</v>
      </c>
      <c r="J272" s="62">
        <f t="shared" si="661"/>
        <v>0</v>
      </c>
      <c r="K272" s="120"/>
      <c r="L272" s="82">
        <v>0</v>
      </c>
      <c r="M272" s="110">
        <v>0</v>
      </c>
      <c r="N272" s="82">
        <v>0</v>
      </c>
      <c r="O272" s="61">
        <v>0</v>
      </c>
      <c r="P272" s="61">
        <f t="shared" si="631"/>
        <v>0</v>
      </c>
      <c r="Q272" s="235">
        <f t="shared" si="662"/>
        <v>0</v>
      </c>
      <c r="R272" s="61">
        <f t="shared" si="651"/>
        <v>0</v>
      </c>
      <c r="S272" s="119"/>
      <c r="T272" s="82">
        <v>0</v>
      </c>
      <c r="U272" s="82">
        <v>0</v>
      </c>
      <c r="V272" s="61">
        <v>0</v>
      </c>
      <c r="W272" s="61">
        <v>0</v>
      </c>
      <c r="X272" s="61">
        <f t="shared" si="632"/>
        <v>0</v>
      </c>
      <c r="Y272" s="235">
        <f t="shared" si="663"/>
        <v>0</v>
      </c>
      <c r="Z272" s="61">
        <f t="shared" si="652"/>
        <v>0</v>
      </c>
      <c r="AA272" s="119"/>
      <c r="AB272" s="82">
        <v>0</v>
      </c>
      <c r="AC272" s="82">
        <v>0</v>
      </c>
      <c r="AD272" s="61">
        <v>0</v>
      </c>
      <c r="AE272" s="61">
        <v>0</v>
      </c>
      <c r="AF272" s="61">
        <f t="shared" si="633"/>
        <v>0</v>
      </c>
      <c r="AG272" s="235">
        <f t="shared" si="664"/>
        <v>0</v>
      </c>
      <c r="AH272" s="61">
        <f t="shared" si="653"/>
        <v>0</v>
      </c>
      <c r="AI272" s="119"/>
      <c r="AJ272" s="82">
        <v>0</v>
      </c>
      <c r="AK272" s="82">
        <v>0</v>
      </c>
      <c r="AL272" s="61">
        <v>0</v>
      </c>
      <c r="AM272" s="61">
        <v>0</v>
      </c>
      <c r="AN272" s="61">
        <f t="shared" si="634"/>
        <v>0</v>
      </c>
      <c r="AO272" s="235">
        <f t="shared" si="665"/>
        <v>0</v>
      </c>
      <c r="AP272" s="61">
        <f t="shared" si="654"/>
        <v>0</v>
      </c>
      <c r="AQ272" s="119"/>
      <c r="AR272" s="82">
        <v>0</v>
      </c>
      <c r="AS272" s="82">
        <v>0</v>
      </c>
      <c r="AT272" s="82">
        <v>0</v>
      </c>
      <c r="AU272" s="61">
        <v>0</v>
      </c>
      <c r="AV272" s="61">
        <f t="shared" si="635"/>
        <v>0</v>
      </c>
      <c r="AW272" s="235">
        <f t="shared" si="666"/>
        <v>0</v>
      </c>
      <c r="AX272" s="61">
        <f t="shared" si="655"/>
        <v>0</v>
      </c>
      <c r="AY272" s="119"/>
      <c r="AZ272" s="82">
        <v>0</v>
      </c>
      <c r="BA272" s="82">
        <v>0</v>
      </c>
      <c r="BB272" s="82">
        <v>0</v>
      </c>
      <c r="BC272" s="61">
        <v>0</v>
      </c>
      <c r="BD272" s="61">
        <f t="shared" si="636"/>
        <v>0</v>
      </c>
      <c r="BE272" s="61">
        <f t="shared" si="667"/>
        <v>0</v>
      </c>
      <c r="BF272" s="61">
        <f t="shared" si="656"/>
        <v>0</v>
      </c>
      <c r="BG272" s="119"/>
      <c r="BH272" s="82">
        <v>0</v>
      </c>
      <c r="BI272" s="224">
        <v>0</v>
      </c>
      <c r="BJ272" s="82">
        <v>0</v>
      </c>
      <c r="BK272" s="61">
        <v>0</v>
      </c>
      <c r="BL272" s="61">
        <f t="shared" si="637"/>
        <v>0</v>
      </c>
      <c r="BM272" s="61">
        <f t="shared" si="668"/>
        <v>0</v>
      </c>
      <c r="BN272" s="61">
        <f t="shared" si="657"/>
        <v>0</v>
      </c>
      <c r="BO272" s="119"/>
      <c r="BP272" s="82">
        <v>0</v>
      </c>
      <c r="BQ272" s="82">
        <v>0</v>
      </c>
      <c r="BR272" s="82">
        <v>0</v>
      </c>
      <c r="BS272" s="177">
        <f t="shared" si="648"/>
        <v>0</v>
      </c>
      <c r="BT272" s="61">
        <f t="shared" si="647"/>
        <v>0</v>
      </c>
      <c r="BU272" s="235">
        <f t="shared" si="669"/>
        <v>0</v>
      </c>
      <c r="BV272" s="61">
        <f t="shared" si="658"/>
        <v>0</v>
      </c>
      <c r="BW272" s="117"/>
      <c r="BX272" s="82">
        <v>0</v>
      </c>
      <c r="BY272" s="82">
        <v>0</v>
      </c>
      <c r="BZ272" s="82">
        <v>0</v>
      </c>
      <c r="CA272" s="238">
        <f>AVERAGE(BS272,BK272,BC272,AU272,AM272,AE272,W272,O272,H272)</f>
        <v>0</v>
      </c>
      <c r="CB272" s="61">
        <f t="shared" si="638"/>
        <v>0</v>
      </c>
      <c r="CC272" s="61">
        <f t="shared" si="670"/>
        <v>0</v>
      </c>
      <c r="CD272" s="61">
        <f t="shared" si="659"/>
        <v>0</v>
      </c>
      <c r="CE272" s="117"/>
      <c r="CF272" s="82">
        <v>0</v>
      </c>
      <c r="CG272" s="82"/>
      <c r="CH272" s="82">
        <v>0</v>
      </c>
      <c r="CI272" s="82"/>
      <c r="CJ272" s="61">
        <f t="shared" si="639"/>
        <v>0</v>
      </c>
      <c r="CK272" s="61">
        <f t="shared" si="671"/>
        <v>0</v>
      </c>
      <c r="CL272" s="117"/>
      <c r="CM272" s="82">
        <v>0</v>
      </c>
      <c r="CN272" s="82"/>
      <c r="CO272" s="82">
        <v>0</v>
      </c>
      <c r="CP272" s="82"/>
      <c r="CQ272" s="61">
        <f t="shared" si="640"/>
        <v>0</v>
      </c>
      <c r="CR272" s="61">
        <f t="shared" si="672"/>
        <v>0</v>
      </c>
      <c r="CS272" s="50"/>
      <c r="CT272" s="60">
        <f t="shared" si="644"/>
        <v>0</v>
      </c>
      <c r="CU272" s="60">
        <f t="shared" si="645"/>
        <v>0</v>
      </c>
      <c r="CV272" s="60">
        <f t="shared" si="646"/>
        <v>0</v>
      </c>
      <c r="CW272" s="60">
        <f t="shared" si="649"/>
        <v>0</v>
      </c>
      <c r="CX272" s="60">
        <f t="shared" si="673"/>
        <v>0</v>
      </c>
      <c r="CY272" s="60">
        <f t="shared" si="673"/>
        <v>0</v>
      </c>
    </row>
    <row r="273" spans="1:103" x14ac:dyDescent="0.25">
      <c r="A273" s="87">
        <v>2201070000</v>
      </c>
      <c r="B273" s="86"/>
      <c r="C273" s="85" t="s">
        <v>134</v>
      </c>
      <c r="D273" s="84"/>
      <c r="E273" s="62">
        <f>E274+E275</f>
        <v>17094</v>
      </c>
      <c r="F273" s="62">
        <f>F274+F275</f>
        <v>0</v>
      </c>
      <c r="G273" s="62">
        <v>0</v>
      </c>
      <c r="H273" s="62">
        <f>H274+H275</f>
        <v>19995</v>
      </c>
      <c r="I273" s="62">
        <f t="shared" si="660"/>
        <v>17094</v>
      </c>
      <c r="J273" s="62">
        <f t="shared" si="661"/>
        <v>19995</v>
      </c>
      <c r="K273" s="120"/>
      <c r="L273" s="61">
        <f>L274+L275</f>
        <v>17094</v>
      </c>
      <c r="M273" s="62">
        <f>M274+M275</f>
        <v>0</v>
      </c>
      <c r="N273" s="61">
        <f>N274+N275</f>
        <v>0</v>
      </c>
      <c r="O273" s="61">
        <f>O274+O275</f>
        <v>28165</v>
      </c>
      <c r="P273" s="61">
        <f t="shared" si="631"/>
        <v>17094</v>
      </c>
      <c r="Q273" s="235">
        <f t="shared" si="662"/>
        <v>28165</v>
      </c>
      <c r="R273" s="61">
        <f t="shared" si="651"/>
        <v>48160</v>
      </c>
      <c r="S273" s="119"/>
      <c r="T273" s="61">
        <f>T274+T275</f>
        <v>32488</v>
      </c>
      <c r="U273" s="61">
        <f>U274+U275</f>
        <v>2300</v>
      </c>
      <c r="V273" s="61">
        <v>0</v>
      </c>
      <c r="W273" s="61">
        <f>W274+W275</f>
        <v>0</v>
      </c>
      <c r="X273" s="61">
        <f t="shared" si="632"/>
        <v>32488</v>
      </c>
      <c r="Y273" s="235">
        <f t="shared" si="663"/>
        <v>2300</v>
      </c>
      <c r="Z273" s="61">
        <f t="shared" si="652"/>
        <v>50460</v>
      </c>
      <c r="AA273" s="119"/>
      <c r="AB273" s="61">
        <f>AB274+AB275</f>
        <v>32488</v>
      </c>
      <c r="AC273" s="61">
        <f>AC274+AC275</f>
        <v>14730</v>
      </c>
      <c r="AD273" s="61">
        <v>0</v>
      </c>
      <c r="AE273" s="61">
        <f>AE274+AE275</f>
        <v>0</v>
      </c>
      <c r="AF273" s="61">
        <f t="shared" si="633"/>
        <v>32488</v>
      </c>
      <c r="AG273" s="235">
        <f t="shared" si="664"/>
        <v>14730</v>
      </c>
      <c r="AH273" s="61">
        <f t="shared" si="653"/>
        <v>65190</v>
      </c>
      <c r="AI273" s="119"/>
      <c r="AJ273" s="61">
        <f>AJ274+AJ275</f>
        <v>17094</v>
      </c>
      <c r="AK273" s="61">
        <f>AK274+AK275</f>
        <v>0</v>
      </c>
      <c r="AL273" s="61">
        <v>0</v>
      </c>
      <c r="AM273" s="61">
        <f>AM274+AM275</f>
        <v>18943</v>
      </c>
      <c r="AN273" s="61">
        <f t="shared" si="634"/>
        <v>17094</v>
      </c>
      <c r="AO273" s="235">
        <f t="shared" si="665"/>
        <v>18943</v>
      </c>
      <c r="AP273" s="61">
        <f t="shared" si="654"/>
        <v>84133</v>
      </c>
      <c r="AQ273" s="119"/>
      <c r="AR273" s="61">
        <f>AR274+AR275</f>
        <v>17094</v>
      </c>
      <c r="AS273" s="61">
        <f>AS274+AS275</f>
        <v>33500</v>
      </c>
      <c r="AT273" s="61">
        <f>AT274+AT275</f>
        <v>0</v>
      </c>
      <c r="AU273" s="61">
        <f>AU274+AU275</f>
        <v>6325</v>
      </c>
      <c r="AV273" s="61">
        <f t="shared" si="635"/>
        <v>17094</v>
      </c>
      <c r="AW273" s="235">
        <f t="shared" si="666"/>
        <v>39825</v>
      </c>
      <c r="AX273" s="61">
        <f t="shared" si="655"/>
        <v>123958</v>
      </c>
      <c r="AY273" s="119"/>
      <c r="AZ273" s="61">
        <f>AZ274+AZ275</f>
        <v>17094</v>
      </c>
      <c r="BA273" s="61">
        <f>BA274+BA275</f>
        <v>0</v>
      </c>
      <c r="BB273" s="82">
        <v>0</v>
      </c>
      <c r="BC273" s="61">
        <f>BC274+BC275</f>
        <v>12238</v>
      </c>
      <c r="BD273" s="61">
        <f t="shared" si="636"/>
        <v>17094</v>
      </c>
      <c r="BE273" s="61">
        <f t="shared" si="667"/>
        <v>12238</v>
      </c>
      <c r="BF273" s="61">
        <f t="shared" si="656"/>
        <v>136196</v>
      </c>
      <c r="BG273" s="119"/>
      <c r="BH273" s="61">
        <f>BH274+BH275</f>
        <v>3890</v>
      </c>
      <c r="BI273" s="224">
        <f>BI274+BI275</f>
        <v>12500</v>
      </c>
      <c r="BJ273" s="82">
        <v>0</v>
      </c>
      <c r="BK273" s="61">
        <f>BK274+BK275</f>
        <v>10945</v>
      </c>
      <c r="BL273" s="61">
        <f t="shared" si="637"/>
        <v>3890</v>
      </c>
      <c r="BM273" s="61">
        <f t="shared" si="668"/>
        <v>23445</v>
      </c>
      <c r="BN273" s="61">
        <f t="shared" si="657"/>
        <v>159641</v>
      </c>
      <c r="BO273" s="119"/>
      <c r="BP273" s="61">
        <f>BP274+BP275</f>
        <v>3559</v>
      </c>
      <c r="BQ273" s="61">
        <f>BQ274+BQ275</f>
        <v>12500</v>
      </c>
      <c r="BR273" s="82">
        <v>0</v>
      </c>
      <c r="BS273" s="160">
        <f t="shared" si="648"/>
        <v>12076.375</v>
      </c>
      <c r="BT273" s="61">
        <f t="shared" si="647"/>
        <v>3559</v>
      </c>
      <c r="BU273" s="235">
        <f t="shared" si="669"/>
        <v>24576.375</v>
      </c>
      <c r="BV273" s="61">
        <f t="shared" si="658"/>
        <v>184217.375</v>
      </c>
      <c r="BW273" s="117"/>
      <c r="BX273" s="61">
        <f>BX274+BX275</f>
        <v>17094</v>
      </c>
      <c r="BY273" s="61">
        <f>BY274+BY275</f>
        <v>0</v>
      </c>
      <c r="BZ273" s="61">
        <f>BZ274+BZ275</f>
        <v>0</v>
      </c>
      <c r="CA273" s="61">
        <f>CA274+CA275</f>
        <v>12076.375</v>
      </c>
      <c r="CB273" s="61">
        <f t="shared" si="638"/>
        <v>17094</v>
      </c>
      <c r="CC273" s="61">
        <f t="shared" si="670"/>
        <v>12076.375</v>
      </c>
      <c r="CD273" s="61">
        <f t="shared" si="659"/>
        <v>196293.75</v>
      </c>
      <c r="CE273" s="117"/>
      <c r="CF273" s="61">
        <f>CF274+CF275</f>
        <v>17094</v>
      </c>
      <c r="CG273" s="61"/>
      <c r="CH273" s="82">
        <v>0</v>
      </c>
      <c r="CI273" s="82"/>
      <c r="CJ273" s="61">
        <f t="shared" si="639"/>
        <v>17094</v>
      </c>
      <c r="CK273" s="61">
        <f t="shared" si="671"/>
        <v>0</v>
      </c>
      <c r="CL273" s="117"/>
      <c r="CM273" s="61">
        <f>CM274+CM275</f>
        <v>7912</v>
      </c>
      <c r="CN273" s="61"/>
      <c r="CO273" s="82">
        <v>0</v>
      </c>
      <c r="CP273" s="82"/>
      <c r="CQ273" s="61">
        <f t="shared" si="640"/>
        <v>7912</v>
      </c>
      <c r="CR273" s="61">
        <f t="shared" si="672"/>
        <v>0</v>
      </c>
      <c r="CS273" s="50"/>
      <c r="CT273" s="60">
        <f t="shared" si="644"/>
        <v>199995</v>
      </c>
      <c r="CU273" s="60">
        <f t="shared" si="645"/>
        <v>75530</v>
      </c>
      <c r="CV273" s="60">
        <f t="shared" si="646"/>
        <v>0</v>
      </c>
      <c r="CW273" s="60">
        <f t="shared" si="649"/>
        <v>120763.75</v>
      </c>
      <c r="CX273" s="60">
        <f>CX274+CX275</f>
        <v>199995</v>
      </c>
      <c r="CY273" s="60">
        <f>CY274+CY275</f>
        <v>196293.75</v>
      </c>
    </row>
    <row r="274" spans="1:103" s="79" customFormat="1" x14ac:dyDescent="0.25">
      <c r="A274" s="90">
        <v>2201070100</v>
      </c>
      <c r="B274" s="89"/>
      <c r="C274" s="102"/>
      <c r="D274" s="102" t="s">
        <v>37</v>
      </c>
      <c r="E274" s="73">
        <v>7896</v>
      </c>
      <c r="F274" s="73">
        <v>0</v>
      </c>
      <c r="G274" s="73">
        <v>0</v>
      </c>
      <c r="H274" s="73">
        <v>0</v>
      </c>
      <c r="I274" s="73">
        <f t="shared" si="660"/>
        <v>7896</v>
      </c>
      <c r="J274" s="73">
        <f t="shared" si="661"/>
        <v>0</v>
      </c>
      <c r="K274" s="120"/>
      <c r="L274" s="118">
        <v>7896</v>
      </c>
      <c r="M274" s="128">
        <v>0</v>
      </c>
      <c r="N274" s="118">
        <v>0</v>
      </c>
      <c r="O274" s="67">
        <v>0</v>
      </c>
      <c r="P274" s="67">
        <f t="shared" si="631"/>
        <v>7896</v>
      </c>
      <c r="Q274" s="236">
        <f t="shared" si="662"/>
        <v>0</v>
      </c>
      <c r="R274" s="67">
        <f t="shared" si="651"/>
        <v>0</v>
      </c>
      <c r="S274" s="119"/>
      <c r="T274" s="118">
        <v>10000</v>
      </c>
      <c r="U274" s="118">
        <v>0</v>
      </c>
      <c r="V274" s="67">
        <v>0</v>
      </c>
      <c r="W274" s="67">
        <v>0</v>
      </c>
      <c r="X274" s="67">
        <f t="shared" si="632"/>
        <v>10000</v>
      </c>
      <c r="Y274" s="236">
        <f t="shared" si="663"/>
        <v>0</v>
      </c>
      <c r="Z274" s="67">
        <f t="shared" si="652"/>
        <v>0</v>
      </c>
      <c r="AA274" s="119"/>
      <c r="AB274" s="118">
        <v>10000</v>
      </c>
      <c r="AC274" s="118">
        <v>0</v>
      </c>
      <c r="AD274" s="67">
        <v>0</v>
      </c>
      <c r="AE274" s="67">
        <v>0</v>
      </c>
      <c r="AF274" s="67">
        <f t="shared" si="633"/>
        <v>10000</v>
      </c>
      <c r="AG274" s="236">
        <f t="shared" si="664"/>
        <v>0</v>
      </c>
      <c r="AH274" s="67">
        <f t="shared" si="653"/>
        <v>0</v>
      </c>
      <c r="AI274" s="119"/>
      <c r="AJ274" s="118">
        <v>7896</v>
      </c>
      <c r="AK274" s="118">
        <v>0</v>
      </c>
      <c r="AL274" s="67">
        <v>0</v>
      </c>
      <c r="AM274" s="67">
        <v>0</v>
      </c>
      <c r="AN274" s="67">
        <f t="shared" si="634"/>
        <v>7896</v>
      </c>
      <c r="AO274" s="236">
        <f t="shared" si="665"/>
        <v>0</v>
      </c>
      <c r="AP274" s="67">
        <f t="shared" si="654"/>
        <v>0</v>
      </c>
      <c r="AQ274" s="119"/>
      <c r="AR274" s="118">
        <v>7896</v>
      </c>
      <c r="AS274" s="118">
        <v>0</v>
      </c>
      <c r="AT274" s="118">
        <v>0</v>
      </c>
      <c r="AU274" s="67">
        <v>0</v>
      </c>
      <c r="AV274" s="67">
        <f t="shared" si="635"/>
        <v>7896</v>
      </c>
      <c r="AW274" s="236">
        <f t="shared" si="666"/>
        <v>0</v>
      </c>
      <c r="AX274" s="67">
        <f t="shared" si="655"/>
        <v>0</v>
      </c>
      <c r="AY274" s="119"/>
      <c r="AZ274" s="118">
        <v>7896</v>
      </c>
      <c r="BA274" s="118">
        <v>0</v>
      </c>
      <c r="BB274" s="118">
        <v>0</v>
      </c>
      <c r="BC274" s="67">
        <v>0</v>
      </c>
      <c r="BD274" s="67">
        <f t="shared" si="636"/>
        <v>7896</v>
      </c>
      <c r="BE274" s="67">
        <f t="shared" si="667"/>
        <v>0</v>
      </c>
      <c r="BF274" s="67">
        <f t="shared" si="656"/>
        <v>0</v>
      </c>
      <c r="BG274" s="119"/>
      <c r="BH274" s="118">
        <v>1197</v>
      </c>
      <c r="BI274" s="237">
        <v>0</v>
      </c>
      <c r="BJ274" s="118">
        <v>0</v>
      </c>
      <c r="BK274" s="67">
        <v>0</v>
      </c>
      <c r="BL274" s="67">
        <f t="shared" si="637"/>
        <v>1197</v>
      </c>
      <c r="BM274" s="67">
        <f t="shared" si="668"/>
        <v>0</v>
      </c>
      <c r="BN274" s="67">
        <f t="shared" si="657"/>
        <v>0</v>
      </c>
      <c r="BO274" s="119"/>
      <c r="BP274" s="118">
        <v>1095</v>
      </c>
      <c r="BQ274" s="118">
        <v>0</v>
      </c>
      <c r="BR274" s="118">
        <v>0</v>
      </c>
      <c r="BS274" s="176">
        <f t="shared" si="648"/>
        <v>0</v>
      </c>
      <c r="BT274" s="67">
        <f t="shared" si="647"/>
        <v>1095</v>
      </c>
      <c r="BU274" s="236">
        <f t="shared" si="669"/>
        <v>0</v>
      </c>
      <c r="BV274" s="67">
        <f t="shared" si="658"/>
        <v>0</v>
      </c>
      <c r="BW274" s="117"/>
      <c r="BX274" s="118">
        <v>7896</v>
      </c>
      <c r="BY274" s="118">
        <v>0</v>
      </c>
      <c r="BZ274" s="118">
        <v>0</v>
      </c>
      <c r="CA274" s="70">
        <f>AVERAGE(BS274,BK274,BC274,AU274,AM274,AE274,W274,O274,H274)</f>
        <v>0</v>
      </c>
      <c r="CB274" s="67">
        <f t="shared" si="638"/>
        <v>7896</v>
      </c>
      <c r="CC274" s="67">
        <f t="shared" si="670"/>
        <v>0</v>
      </c>
      <c r="CD274" s="67">
        <f t="shared" si="659"/>
        <v>0</v>
      </c>
      <c r="CE274" s="117"/>
      <c r="CF274" s="118">
        <v>7896</v>
      </c>
      <c r="CG274" s="118"/>
      <c r="CH274" s="118">
        <v>0</v>
      </c>
      <c r="CI274" s="118"/>
      <c r="CJ274" s="67">
        <f t="shared" si="639"/>
        <v>7896</v>
      </c>
      <c r="CK274" s="67">
        <f t="shared" si="671"/>
        <v>0</v>
      </c>
      <c r="CL274" s="117"/>
      <c r="CM274" s="118">
        <v>2434</v>
      </c>
      <c r="CN274" s="118"/>
      <c r="CO274" s="118">
        <v>0</v>
      </c>
      <c r="CP274" s="118"/>
      <c r="CQ274" s="67">
        <f t="shared" si="640"/>
        <v>2434</v>
      </c>
      <c r="CR274" s="67">
        <f t="shared" si="672"/>
        <v>0</v>
      </c>
      <c r="CS274" s="80"/>
      <c r="CT274" s="66">
        <f t="shared" si="644"/>
        <v>79998</v>
      </c>
      <c r="CU274" s="66">
        <f t="shared" si="645"/>
        <v>0</v>
      </c>
      <c r="CV274" s="66">
        <f t="shared" si="646"/>
        <v>0</v>
      </c>
      <c r="CW274" s="66">
        <f t="shared" si="649"/>
        <v>0</v>
      </c>
      <c r="CX274" s="66">
        <f t="shared" ref="CX274:CY276" si="674">I274+P274+X274+AF274+AN274+AV274+BD274+BL274+BT274+CB274+CJ274+CQ274</f>
        <v>79998</v>
      </c>
      <c r="CY274" s="66">
        <f t="shared" si="674"/>
        <v>0</v>
      </c>
    </row>
    <row r="275" spans="1:103" s="79" customFormat="1" x14ac:dyDescent="0.25">
      <c r="A275" s="90">
        <v>2201079000</v>
      </c>
      <c r="B275" s="89"/>
      <c r="C275" s="88"/>
      <c r="D275" s="88" t="s">
        <v>133</v>
      </c>
      <c r="E275" s="73">
        <v>9198</v>
      </c>
      <c r="F275" s="73">
        <v>0</v>
      </c>
      <c r="G275" s="73">
        <v>0</v>
      </c>
      <c r="H275" s="73">
        <v>19995</v>
      </c>
      <c r="I275" s="73">
        <f t="shared" si="660"/>
        <v>9198</v>
      </c>
      <c r="J275" s="73">
        <f t="shared" si="661"/>
        <v>19995</v>
      </c>
      <c r="K275" s="120"/>
      <c r="L275" s="118">
        <v>9198</v>
      </c>
      <c r="M275" s="128">
        <v>0</v>
      </c>
      <c r="N275" s="118">
        <v>0</v>
      </c>
      <c r="O275" s="67">
        <v>28165</v>
      </c>
      <c r="P275" s="67">
        <f t="shared" si="631"/>
        <v>9198</v>
      </c>
      <c r="Q275" s="236">
        <f t="shared" si="662"/>
        <v>28165</v>
      </c>
      <c r="R275" s="67">
        <f t="shared" si="651"/>
        <v>48160</v>
      </c>
      <c r="S275" s="119"/>
      <c r="T275" s="118">
        <v>22488</v>
      </c>
      <c r="U275" s="118">
        <v>2300</v>
      </c>
      <c r="V275" s="67">
        <v>0</v>
      </c>
      <c r="W275" s="67">
        <v>0</v>
      </c>
      <c r="X275" s="67">
        <f t="shared" si="632"/>
        <v>22488</v>
      </c>
      <c r="Y275" s="236">
        <f t="shared" si="663"/>
        <v>2300</v>
      </c>
      <c r="Z275" s="67">
        <f t="shared" si="652"/>
        <v>50460</v>
      </c>
      <c r="AA275" s="119"/>
      <c r="AB275" s="118">
        <v>22488</v>
      </c>
      <c r="AC275" s="118">
        <v>14730</v>
      </c>
      <c r="AD275" s="67">
        <v>0</v>
      </c>
      <c r="AE275" s="67">
        <v>0</v>
      </c>
      <c r="AF275" s="67">
        <f t="shared" si="633"/>
        <v>22488</v>
      </c>
      <c r="AG275" s="236">
        <f t="shared" si="664"/>
        <v>14730</v>
      </c>
      <c r="AH275" s="67">
        <f t="shared" si="653"/>
        <v>65190</v>
      </c>
      <c r="AI275" s="119"/>
      <c r="AJ275" s="118">
        <v>9198</v>
      </c>
      <c r="AK275" s="118">
        <v>0</v>
      </c>
      <c r="AL275" s="67">
        <v>0</v>
      </c>
      <c r="AM275" s="67">
        <v>18943</v>
      </c>
      <c r="AN275" s="67">
        <f t="shared" si="634"/>
        <v>9198</v>
      </c>
      <c r="AO275" s="236">
        <f t="shared" si="665"/>
        <v>18943</v>
      </c>
      <c r="AP275" s="67">
        <f t="shared" si="654"/>
        <v>84133</v>
      </c>
      <c r="AQ275" s="119"/>
      <c r="AR275" s="118">
        <v>9198</v>
      </c>
      <c r="AS275" s="118">
        <v>33500</v>
      </c>
      <c r="AT275" s="118">
        <v>0</v>
      </c>
      <c r="AU275" s="67">
        <v>6325</v>
      </c>
      <c r="AV275" s="67">
        <f t="shared" si="635"/>
        <v>9198</v>
      </c>
      <c r="AW275" s="236">
        <f t="shared" si="666"/>
        <v>39825</v>
      </c>
      <c r="AX275" s="67">
        <f t="shared" si="655"/>
        <v>123958</v>
      </c>
      <c r="AY275" s="119"/>
      <c r="AZ275" s="118">
        <v>9198</v>
      </c>
      <c r="BA275" s="118">
        <v>0</v>
      </c>
      <c r="BB275" s="118">
        <v>0</v>
      </c>
      <c r="BC275" s="67">
        <v>12238</v>
      </c>
      <c r="BD275" s="67">
        <f t="shared" si="636"/>
        <v>9198</v>
      </c>
      <c r="BE275" s="67">
        <f t="shared" si="667"/>
        <v>12238</v>
      </c>
      <c r="BF275" s="67">
        <f t="shared" si="656"/>
        <v>136196</v>
      </c>
      <c r="BG275" s="119"/>
      <c r="BH275" s="118">
        <v>2693</v>
      </c>
      <c r="BI275" s="237">
        <v>12500</v>
      </c>
      <c r="BJ275" s="118">
        <v>0</v>
      </c>
      <c r="BK275" s="67">
        <v>10945</v>
      </c>
      <c r="BL275" s="67">
        <f t="shared" si="637"/>
        <v>2693</v>
      </c>
      <c r="BM275" s="67">
        <f t="shared" si="668"/>
        <v>23445</v>
      </c>
      <c r="BN275" s="67">
        <f t="shared" si="657"/>
        <v>159641</v>
      </c>
      <c r="BO275" s="119"/>
      <c r="BP275" s="118">
        <v>2464</v>
      </c>
      <c r="BQ275" s="118">
        <v>12500</v>
      </c>
      <c r="BR275" s="118">
        <v>0</v>
      </c>
      <c r="BS275" s="164">
        <f t="shared" si="648"/>
        <v>12076.375</v>
      </c>
      <c r="BT275" s="67">
        <f t="shared" si="647"/>
        <v>2464</v>
      </c>
      <c r="BU275" s="236">
        <f t="shared" si="669"/>
        <v>24576.375</v>
      </c>
      <c r="BV275" s="67">
        <f t="shared" si="658"/>
        <v>184217.375</v>
      </c>
      <c r="BW275" s="117"/>
      <c r="BX275" s="118">
        <v>9198</v>
      </c>
      <c r="BY275" s="118">
        <v>0</v>
      </c>
      <c r="BZ275" s="118">
        <v>0</v>
      </c>
      <c r="CA275" s="70">
        <f>AVERAGE(BS275,BK275,BC275,AU275,AM275,AE275,W275,O275,H275)</f>
        <v>12076.375</v>
      </c>
      <c r="CB275" s="67">
        <f t="shared" si="638"/>
        <v>9198</v>
      </c>
      <c r="CC275" s="67">
        <f t="shared" si="670"/>
        <v>12076.375</v>
      </c>
      <c r="CD275" s="67">
        <f t="shared" si="659"/>
        <v>196293.75</v>
      </c>
      <c r="CE275" s="117"/>
      <c r="CF275" s="118">
        <v>9198</v>
      </c>
      <c r="CG275" s="118"/>
      <c r="CH275" s="118">
        <v>0</v>
      </c>
      <c r="CI275" s="118"/>
      <c r="CJ275" s="67">
        <f t="shared" si="639"/>
        <v>9198</v>
      </c>
      <c r="CK275" s="67">
        <f t="shared" si="671"/>
        <v>0</v>
      </c>
      <c r="CL275" s="117"/>
      <c r="CM275" s="118">
        <v>5478</v>
      </c>
      <c r="CN275" s="118"/>
      <c r="CO275" s="118">
        <v>0</v>
      </c>
      <c r="CP275" s="118"/>
      <c r="CQ275" s="67">
        <f t="shared" si="640"/>
        <v>5478</v>
      </c>
      <c r="CR275" s="67">
        <f t="shared" si="672"/>
        <v>0</v>
      </c>
      <c r="CS275" s="80"/>
      <c r="CT275" s="66">
        <f t="shared" si="644"/>
        <v>119997</v>
      </c>
      <c r="CU275" s="66">
        <f t="shared" si="645"/>
        <v>75530</v>
      </c>
      <c r="CV275" s="66">
        <f t="shared" si="646"/>
        <v>0</v>
      </c>
      <c r="CW275" s="66">
        <f t="shared" si="649"/>
        <v>120763.75</v>
      </c>
      <c r="CX275" s="66">
        <f t="shared" si="674"/>
        <v>119997</v>
      </c>
      <c r="CY275" s="66">
        <f t="shared" si="674"/>
        <v>196293.75</v>
      </c>
    </row>
    <row r="276" spans="1:103" x14ac:dyDescent="0.25">
      <c r="A276" s="87">
        <v>2201900000</v>
      </c>
      <c r="B276" s="86"/>
      <c r="C276" s="85" t="s">
        <v>132</v>
      </c>
      <c r="D276" s="84"/>
      <c r="E276" s="62">
        <v>49160</v>
      </c>
      <c r="F276" s="62">
        <v>2538.63</v>
      </c>
      <c r="G276" s="62">
        <v>0</v>
      </c>
      <c r="H276" s="62">
        <v>12773</v>
      </c>
      <c r="I276" s="62">
        <f t="shared" si="660"/>
        <v>49160</v>
      </c>
      <c r="J276" s="62">
        <f t="shared" si="661"/>
        <v>15311.630000000001</v>
      </c>
      <c r="K276" s="120"/>
      <c r="L276" s="82">
        <v>49160</v>
      </c>
      <c r="M276" s="110">
        <v>5250</v>
      </c>
      <c r="N276" s="82">
        <v>0</v>
      </c>
      <c r="O276" s="61">
        <v>20285</v>
      </c>
      <c r="P276" s="61">
        <f t="shared" si="631"/>
        <v>49160</v>
      </c>
      <c r="Q276" s="235">
        <f t="shared" si="662"/>
        <v>25535</v>
      </c>
      <c r="R276" s="61">
        <f t="shared" si="651"/>
        <v>40846.630000000005</v>
      </c>
      <c r="S276" s="119"/>
      <c r="T276" s="82">
        <v>49160</v>
      </c>
      <c r="U276" s="82">
        <v>0</v>
      </c>
      <c r="V276" s="61">
        <v>0</v>
      </c>
      <c r="W276" s="61">
        <v>88679</v>
      </c>
      <c r="X276" s="61">
        <f t="shared" si="632"/>
        <v>49160</v>
      </c>
      <c r="Y276" s="235">
        <f t="shared" si="663"/>
        <v>88679</v>
      </c>
      <c r="Z276" s="61">
        <f t="shared" si="652"/>
        <v>129525.63</v>
      </c>
      <c r="AA276" s="119"/>
      <c r="AB276" s="82">
        <v>49160</v>
      </c>
      <c r="AC276" s="82">
        <v>0</v>
      </c>
      <c r="AD276" s="61">
        <v>0</v>
      </c>
      <c r="AE276" s="61">
        <v>13524</v>
      </c>
      <c r="AF276" s="61">
        <f t="shared" si="633"/>
        <v>49160</v>
      </c>
      <c r="AG276" s="235">
        <f t="shared" si="664"/>
        <v>13524</v>
      </c>
      <c r="AH276" s="61">
        <f t="shared" si="653"/>
        <v>143049.63</v>
      </c>
      <c r="AI276" s="119"/>
      <c r="AJ276" s="82">
        <v>49160</v>
      </c>
      <c r="AK276" s="82">
        <v>0</v>
      </c>
      <c r="AL276" s="61">
        <v>0</v>
      </c>
      <c r="AM276" s="61">
        <v>14006</v>
      </c>
      <c r="AN276" s="61">
        <f t="shared" si="634"/>
        <v>49160</v>
      </c>
      <c r="AO276" s="235">
        <f t="shared" si="665"/>
        <v>14006</v>
      </c>
      <c r="AP276" s="61">
        <f t="shared" si="654"/>
        <v>157055.63</v>
      </c>
      <c r="AQ276" s="119"/>
      <c r="AR276" s="82">
        <v>49160</v>
      </c>
      <c r="AS276" s="82">
        <v>0</v>
      </c>
      <c r="AT276" s="82">
        <v>0</v>
      </c>
      <c r="AU276" s="61">
        <v>14113</v>
      </c>
      <c r="AV276" s="61">
        <f t="shared" si="635"/>
        <v>49160</v>
      </c>
      <c r="AW276" s="235">
        <f t="shared" si="666"/>
        <v>14113</v>
      </c>
      <c r="AX276" s="61">
        <f t="shared" si="655"/>
        <v>171168.63</v>
      </c>
      <c r="AY276" s="119"/>
      <c r="AZ276" s="82">
        <v>49160</v>
      </c>
      <c r="BA276" s="82">
        <v>3652</v>
      </c>
      <c r="BB276" s="82">
        <v>0</v>
      </c>
      <c r="BC276" s="61">
        <v>27230</v>
      </c>
      <c r="BD276" s="61">
        <f t="shared" si="636"/>
        <v>49160</v>
      </c>
      <c r="BE276" s="61">
        <f t="shared" si="667"/>
        <v>30882</v>
      </c>
      <c r="BF276" s="61">
        <f t="shared" si="656"/>
        <v>202050.63</v>
      </c>
      <c r="BG276" s="119"/>
      <c r="BH276" s="82">
        <v>49160</v>
      </c>
      <c r="BI276" s="224">
        <v>14494.26</v>
      </c>
      <c r="BJ276" s="82">
        <v>0</v>
      </c>
      <c r="BK276" s="61">
        <v>29639</v>
      </c>
      <c r="BL276" s="61">
        <f t="shared" si="637"/>
        <v>49160</v>
      </c>
      <c r="BM276" s="61">
        <f t="shared" si="668"/>
        <v>44133.26</v>
      </c>
      <c r="BN276" s="61">
        <f t="shared" si="657"/>
        <v>246183.89</v>
      </c>
      <c r="BO276" s="119"/>
      <c r="BP276" s="82">
        <v>49160</v>
      </c>
      <c r="BQ276" s="82">
        <v>4082</v>
      </c>
      <c r="BR276" s="82">
        <v>0</v>
      </c>
      <c r="BS276" s="177">
        <f t="shared" si="648"/>
        <v>27531.125</v>
      </c>
      <c r="BT276" s="61">
        <f t="shared" si="647"/>
        <v>49160</v>
      </c>
      <c r="BU276" s="235">
        <f t="shared" si="669"/>
        <v>31613.125</v>
      </c>
      <c r="BV276" s="61">
        <f t="shared" si="658"/>
        <v>277797.01500000001</v>
      </c>
      <c r="BW276" s="117"/>
      <c r="BX276" s="82">
        <v>49160</v>
      </c>
      <c r="BY276" s="82">
        <v>22520</v>
      </c>
      <c r="BZ276" s="82">
        <v>0</v>
      </c>
      <c r="CA276" s="82">
        <f>AVERAGE(BS276,BK276,BC276,AU276,AM276,AE276,W276,O276,H276)</f>
        <v>27531.125</v>
      </c>
      <c r="CB276" s="61">
        <f t="shared" si="638"/>
        <v>49160</v>
      </c>
      <c r="CC276" s="61">
        <f t="shared" si="670"/>
        <v>50051.125</v>
      </c>
      <c r="CD276" s="61">
        <f t="shared" si="659"/>
        <v>327848.14</v>
      </c>
      <c r="CE276" s="117"/>
      <c r="CF276" s="82">
        <v>49160</v>
      </c>
      <c r="CG276" s="82"/>
      <c r="CH276" s="82">
        <v>0</v>
      </c>
      <c r="CI276" s="82"/>
      <c r="CJ276" s="61">
        <f t="shared" si="639"/>
        <v>49160</v>
      </c>
      <c r="CK276" s="61">
        <f t="shared" si="671"/>
        <v>0</v>
      </c>
      <c r="CL276" s="117"/>
      <c r="CM276" s="82">
        <v>49160</v>
      </c>
      <c r="CN276" s="82"/>
      <c r="CO276" s="82">
        <v>0</v>
      </c>
      <c r="CP276" s="82"/>
      <c r="CQ276" s="61">
        <f t="shared" si="640"/>
        <v>49160</v>
      </c>
      <c r="CR276" s="61">
        <f t="shared" si="672"/>
        <v>0</v>
      </c>
      <c r="CS276" s="50"/>
      <c r="CT276" s="60">
        <f t="shared" si="644"/>
        <v>589920</v>
      </c>
      <c r="CU276" s="60">
        <f t="shared" si="645"/>
        <v>52536.89</v>
      </c>
      <c r="CV276" s="60">
        <f t="shared" si="646"/>
        <v>0</v>
      </c>
      <c r="CW276" s="60">
        <f t="shared" si="649"/>
        <v>275311.25</v>
      </c>
      <c r="CX276" s="60">
        <f t="shared" si="674"/>
        <v>589920</v>
      </c>
      <c r="CY276" s="60">
        <f t="shared" si="674"/>
        <v>327848.14</v>
      </c>
    </row>
    <row r="277" spans="1:103" s="25" customFormat="1" x14ac:dyDescent="0.25">
      <c r="A277" s="149"/>
      <c r="B277" s="145"/>
      <c r="C277" s="145"/>
      <c r="D277" s="145"/>
      <c r="E277" s="148"/>
      <c r="F277" s="148"/>
      <c r="G277" s="148"/>
      <c r="H277" s="148"/>
      <c r="I277" s="148"/>
      <c r="J277" s="148"/>
      <c r="K277" s="120"/>
      <c r="L277" s="145"/>
      <c r="M277" s="148"/>
      <c r="N277" s="145"/>
      <c r="O277" s="145"/>
      <c r="P277" s="145"/>
      <c r="Q277" s="145"/>
      <c r="R277" s="147"/>
      <c r="S277" s="119"/>
      <c r="T277" s="145"/>
      <c r="U277" s="145"/>
      <c r="V277" s="145"/>
      <c r="W277" s="145"/>
      <c r="X277" s="145"/>
      <c r="Y277" s="145"/>
      <c r="Z277" s="147"/>
      <c r="AA277" s="119"/>
      <c r="AB277" s="145"/>
      <c r="AC277" s="145"/>
      <c r="AD277" s="145"/>
      <c r="AE277" s="145"/>
      <c r="AF277" s="145"/>
      <c r="AG277" s="145"/>
      <c r="AH277" s="147"/>
      <c r="AI277" s="119"/>
      <c r="AJ277" s="145"/>
      <c r="AK277" s="145"/>
      <c r="AL277" s="145"/>
      <c r="AM277" s="145"/>
      <c r="AN277" s="145"/>
      <c r="AO277" s="145"/>
      <c r="AP277" s="147"/>
      <c r="AQ277" s="119"/>
      <c r="AR277" s="145"/>
      <c r="AS277" s="145"/>
      <c r="AT277" s="145"/>
      <c r="AU277" s="145"/>
      <c r="AV277" s="145"/>
      <c r="AW277" s="145"/>
      <c r="AX277" s="147"/>
      <c r="AY277" s="119"/>
      <c r="AZ277" s="145"/>
      <c r="BA277" s="145"/>
      <c r="BB277" s="145"/>
      <c r="BC277" s="145"/>
      <c r="BD277" s="145"/>
      <c r="BE277" s="145"/>
      <c r="BF277" s="147"/>
      <c r="BG277" s="119"/>
      <c r="BH277" s="145"/>
      <c r="BI277" s="234"/>
      <c r="BJ277" s="145"/>
      <c r="BK277" s="145"/>
      <c r="BL277" s="145"/>
      <c r="BM277" s="145"/>
      <c r="BN277" s="147"/>
      <c r="BO277" s="119"/>
      <c r="BP277" s="145"/>
      <c r="BQ277" s="145"/>
      <c r="BR277" s="145"/>
      <c r="BS277" s="164">
        <f t="shared" si="648"/>
        <v>0</v>
      </c>
      <c r="BT277" s="145"/>
      <c r="BU277" s="145"/>
      <c r="BV277" s="67">
        <f t="shared" si="658"/>
        <v>0</v>
      </c>
      <c r="BW277" s="117"/>
      <c r="BX277" s="145"/>
      <c r="BY277" s="145"/>
      <c r="BZ277" s="145"/>
      <c r="CA277" s="145"/>
      <c r="CB277" s="145"/>
      <c r="CC277" s="145"/>
      <c r="CD277" s="67">
        <f t="shared" si="659"/>
        <v>0</v>
      </c>
      <c r="CE277" s="117"/>
      <c r="CF277" s="145"/>
      <c r="CG277" s="145"/>
      <c r="CH277" s="145"/>
      <c r="CI277" s="145"/>
      <c r="CJ277" s="145"/>
      <c r="CK277" s="145"/>
      <c r="CL277" s="117"/>
      <c r="CM277" s="145"/>
      <c r="CN277" s="145"/>
      <c r="CO277" s="145"/>
      <c r="CP277" s="145"/>
      <c r="CQ277" s="146"/>
      <c r="CR277" s="145"/>
      <c r="CS277" s="50"/>
      <c r="CT277" s="145"/>
      <c r="CU277" s="145"/>
      <c r="CV277" s="145"/>
      <c r="CW277" s="145"/>
      <c r="CX277" s="146"/>
      <c r="CY277" s="145"/>
    </row>
    <row r="278" spans="1:103" x14ac:dyDescent="0.25">
      <c r="A278" s="144">
        <v>2202000000</v>
      </c>
      <c r="B278" s="143" t="s">
        <v>131</v>
      </c>
      <c r="C278" s="142"/>
      <c r="D278" s="142"/>
      <c r="E278" s="140">
        <f t="shared" ref="E278:J278" si="675">E279+E284+E288+E292</f>
        <v>185978</v>
      </c>
      <c r="F278" s="140">
        <f t="shared" si="675"/>
        <v>109035.03</v>
      </c>
      <c r="G278" s="140">
        <f t="shared" si="675"/>
        <v>0</v>
      </c>
      <c r="H278" s="140">
        <f t="shared" si="675"/>
        <v>0</v>
      </c>
      <c r="I278" s="140">
        <f t="shared" si="675"/>
        <v>185978</v>
      </c>
      <c r="J278" s="140">
        <f t="shared" si="675"/>
        <v>109035.03</v>
      </c>
      <c r="K278" s="120"/>
      <c r="L278" s="139">
        <f t="shared" ref="L278:Q278" si="676">L279+L284+L288+L292</f>
        <v>185978</v>
      </c>
      <c r="M278" s="140">
        <f t="shared" si="676"/>
        <v>114040.51999999999</v>
      </c>
      <c r="N278" s="139">
        <f t="shared" si="676"/>
        <v>0</v>
      </c>
      <c r="O278" s="139">
        <f t="shared" si="676"/>
        <v>0</v>
      </c>
      <c r="P278" s="139">
        <f t="shared" si="676"/>
        <v>185978</v>
      </c>
      <c r="Q278" s="139">
        <f t="shared" si="676"/>
        <v>114040.51999999999</v>
      </c>
      <c r="R278" s="139">
        <f t="shared" ref="R278:R292" si="677">Q278+J278</f>
        <v>223075.55</v>
      </c>
      <c r="S278" s="119"/>
      <c r="T278" s="139">
        <f t="shared" ref="T278:Y278" si="678">T279+T284+T288+T292</f>
        <v>185978</v>
      </c>
      <c r="U278" s="233">
        <f t="shared" si="678"/>
        <v>97193.34</v>
      </c>
      <c r="V278" s="139">
        <f t="shared" si="678"/>
        <v>0</v>
      </c>
      <c r="W278" s="139">
        <f t="shared" si="678"/>
        <v>0</v>
      </c>
      <c r="X278" s="139">
        <f t="shared" si="678"/>
        <v>185978</v>
      </c>
      <c r="Y278" s="139">
        <f t="shared" si="678"/>
        <v>97193.34</v>
      </c>
      <c r="Z278" s="139">
        <f t="shared" ref="Z278:Z292" si="679">Y278+R278</f>
        <v>320268.89</v>
      </c>
      <c r="AA278" s="119"/>
      <c r="AB278" s="139">
        <f t="shared" ref="AB278:AG278" si="680">AB279+AB284+AB288+AB292</f>
        <v>185978</v>
      </c>
      <c r="AC278" s="140">
        <f t="shared" si="680"/>
        <v>80415</v>
      </c>
      <c r="AD278" s="139">
        <f t="shared" si="680"/>
        <v>0</v>
      </c>
      <c r="AE278" s="139">
        <f t="shared" si="680"/>
        <v>0</v>
      </c>
      <c r="AF278" s="139">
        <f t="shared" si="680"/>
        <v>185978</v>
      </c>
      <c r="AG278" s="139">
        <f t="shared" si="680"/>
        <v>80415</v>
      </c>
      <c r="AH278" s="139">
        <f t="shared" ref="AH278:AH292" si="681">AG278+Z278</f>
        <v>400683.89</v>
      </c>
      <c r="AI278" s="119"/>
      <c r="AJ278" s="139">
        <f t="shared" ref="AJ278:AO278" si="682">AJ279+AJ284+AJ288+AJ292</f>
        <v>185978</v>
      </c>
      <c r="AK278" s="140">
        <f t="shared" si="682"/>
        <v>84390.76999999999</v>
      </c>
      <c r="AL278" s="139">
        <f t="shared" si="682"/>
        <v>0</v>
      </c>
      <c r="AM278" s="139">
        <f t="shared" si="682"/>
        <v>0</v>
      </c>
      <c r="AN278" s="139">
        <f t="shared" si="682"/>
        <v>185978</v>
      </c>
      <c r="AO278" s="139">
        <f t="shared" si="682"/>
        <v>84390.76999999999</v>
      </c>
      <c r="AP278" s="139">
        <f t="shared" ref="AP278:AP292" si="683">AO278+AH278</f>
        <v>485074.66000000003</v>
      </c>
      <c r="AQ278" s="119"/>
      <c r="AR278" s="139">
        <f t="shared" ref="AR278:AW278" si="684">AR279+AR284+AR288+AR292</f>
        <v>185978</v>
      </c>
      <c r="AS278" s="140">
        <f t="shared" si="684"/>
        <v>140309</v>
      </c>
      <c r="AT278" s="139">
        <f t="shared" si="684"/>
        <v>0</v>
      </c>
      <c r="AU278" s="139">
        <f t="shared" si="684"/>
        <v>0</v>
      </c>
      <c r="AV278" s="139">
        <f t="shared" si="684"/>
        <v>185978</v>
      </c>
      <c r="AW278" s="139">
        <f t="shared" si="684"/>
        <v>140309</v>
      </c>
      <c r="AX278" s="139">
        <f t="shared" ref="AX278:AX292" si="685">AW278+AP278</f>
        <v>625383.66</v>
      </c>
      <c r="AY278" s="119"/>
      <c r="AZ278" s="139">
        <f t="shared" ref="AZ278:BE278" si="686">AZ279+AZ284+AZ288+AZ292</f>
        <v>185978</v>
      </c>
      <c r="BA278" s="140">
        <f t="shared" si="686"/>
        <v>82712</v>
      </c>
      <c r="BB278" s="139">
        <f t="shared" si="686"/>
        <v>0</v>
      </c>
      <c r="BC278" s="139">
        <f t="shared" si="686"/>
        <v>0</v>
      </c>
      <c r="BD278" s="139">
        <f t="shared" si="686"/>
        <v>185978</v>
      </c>
      <c r="BE278" s="139">
        <f t="shared" si="686"/>
        <v>82712</v>
      </c>
      <c r="BF278" s="139">
        <f t="shared" ref="BF278:BF292" si="687">BE278+AX278</f>
        <v>708095.66</v>
      </c>
      <c r="BG278" s="119"/>
      <c r="BH278" s="139">
        <f t="shared" ref="BH278:BM278" si="688">BH279+BH284+BH288+BH292</f>
        <v>185978</v>
      </c>
      <c r="BI278" s="232">
        <f t="shared" si="688"/>
        <v>201015.96000000002</v>
      </c>
      <c r="BJ278" s="139">
        <f t="shared" si="688"/>
        <v>0</v>
      </c>
      <c r="BK278" s="139">
        <f t="shared" si="688"/>
        <v>0</v>
      </c>
      <c r="BL278" s="139">
        <f t="shared" si="688"/>
        <v>185978</v>
      </c>
      <c r="BM278" s="139">
        <f t="shared" si="688"/>
        <v>201015.96000000002</v>
      </c>
      <c r="BN278" s="139">
        <f t="shared" ref="BN278:BN291" si="689">BM278+BF278</f>
        <v>909111.62000000011</v>
      </c>
      <c r="BO278" s="119"/>
      <c r="BP278" s="139">
        <f>BP279+BP284+BP288+BP292</f>
        <v>185978</v>
      </c>
      <c r="BQ278" s="139">
        <f>BQ279+BQ284+BQ288</f>
        <v>64903.74</v>
      </c>
      <c r="BR278" s="139">
        <f>BR279+BR284+BR288+BR292</f>
        <v>0</v>
      </c>
      <c r="BS278" s="183">
        <f t="shared" si="648"/>
        <v>0</v>
      </c>
      <c r="BT278" s="139">
        <f>BT279+BT284+BT288+BT292</f>
        <v>185978</v>
      </c>
      <c r="BU278" s="139">
        <f>BU279+BU284+BU288+BU292</f>
        <v>64903.74</v>
      </c>
      <c r="BV278" s="150">
        <f t="shared" si="658"/>
        <v>974015.3600000001</v>
      </c>
      <c r="BW278" s="117"/>
      <c r="BX278" s="139">
        <f t="shared" ref="BX278:CC278" si="690">BX279+BX284+BX288+BX292</f>
        <v>185978</v>
      </c>
      <c r="BY278" s="139">
        <f t="shared" si="690"/>
        <v>115121</v>
      </c>
      <c r="BZ278" s="139">
        <f t="shared" si="690"/>
        <v>0</v>
      </c>
      <c r="CA278" s="139">
        <f t="shared" si="690"/>
        <v>0</v>
      </c>
      <c r="CB278" s="139">
        <f t="shared" si="690"/>
        <v>185978</v>
      </c>
      <c r="CC278" s="139">
        <f t="shared" si="690"/>
        <v>115121</v>
      </c>
      <c r="CD278" s="150">
        <f t="shared" si="659"/>
        <v>1089136.3600000001</v>
      </c>
      <c r="CE278" s="117"/>
      <c r="CF278" s="139">
        <f>CF279+CF284+CF288+CF292</f>
        <v>185978</v>
      </c>
      <c r="CG278" s="139"/>
      <c r="CH278" s="139">
        <f>CH279+CH284+CH288+CH292</f>
        <v>0</v>
      </c>
      <c r="CI278" s="139"/>
      <c r="CJ278" s="139">
        <f>CJ279+CJ284+CJ288+CJ292</f>
        <v>185978</v>
      </c>
      <c r="CK278" s="139">
        <f>CK279+CK284+CK288+CK292</f>
        <v>0</v>
      </c>
      <c r="CL278" s="117"/>
      <c r="CM278" s="139">
        <f>CM279+CM284+CM288+CM292</f>
        <v>185978</v>
      </c>
      <c r="CN278" s="139"/>
      <c r="CO278" s="139">
        <f>CO279+CO284+CO288+CO292</f>
        <v>0</v>
      </c>
      <c r="CP278" s="139"/>
      <c r="CQ278" s="139">
        <f>CQ279+CQ284+CQ288+CQ292</f>
        <v>185978</v>
      </c>
      <c r="CR278" s="139">
        <f>CR279+CR284+CR288+CR292</f>
        <v>0</v>
      </c>
      <c r="CS278" s="50"/>
      <c r="CT278" s="138">
        <f t="shared" ref="CT278:CT292" si="691">E278+L278+T278+AB278+AJ278+AR278+AZ278+BH278+BP278+BX278+CF278+CM278</f>
        <v>2231736</v>
      </c>
      <c r="CU278" s="138">
        <f t="shared" ref="CU278:CU292" si="692">F278+M278+U278+AC278+AK278+AS278+BA278+BI278+BQ278+BY278+CG278+CN278</f>
        <v>1089136.3600000001</v>
      </c>
      <c r="CV278" s="138">
        <f t="shared" ref="CV278:CV292" si="693">G278+N278+V278+AD278+AL278+AT278+BB278+BJ278+BR278+BZ278+CH278+CO278</f>
        <v>0</v>
      </c>
      <c r="CW278" s="138">
        <f t="shared" ref="CW278:CW292" si="694">H278+O278+W278+AE278+AM278+AU278+BC278+BK278+BS278+CA278+CI278+CP278</f>
        <v>0</v>
      </c>
      <c r="CX278" s="138">
        <f>CX279+CX284+CX288+CX292</f>
        <v>2231736</v>
      </c>
      <c r="CY278" s="138">
        <f>CY279+CY284+CY288+CY292</f>
        <v>1089136.3599999999</v>
      </c>
    </row>
    <row r="279" spans="1:103" x14ac:dyDescent="0.25">
      <c r="A279" s="87">
        <v>2202010000</v>
      </c>
      <c r="B279" s="86"/>
      <c r="C279" s="85" t="s">
        <v>130</v>
      </c>
      <c r="D279" s="84"/>
      <c r="E279" s="83">
        <f t="shared" ref="E279:J279" si="695">SUM(E280:E283)</f>
        <v>80735</v>
      </c>
      <c r="F279" s="83">
        <f t="shared" si="695"/>
        <v>59564</v>
      </c>
      <c r="G279" s="83">
        <f t="shared" si="695"/>
        <v>0</v>
      </c>
      <c r="H279" s="83">
        <f t="shared" si="695"/>
        <v>0</v>
      </c>
      <c r="I279" s="83">
        <f t="shared" si="695"/>
        <v>80735</v>
      </c>
      <c r="J279" s="83">
        <f t="shared" si="695"/>
        <v>59564</v>
      </c>
      <c r="K279" s="120"/>
      <c r="L279" s="81">
        <f t="shared" ref="L279:Q279" si="696">SUM(L280:L283)</f>
        <v>80735</v>
      </c>
      <c r="M279" s="83">
        <f t="shared" si="696"/>
        <v>85780.34</v>
      </c>
      <c r="N279" s="81">
        <f t="shared" si="696"/>
        <v>0</v>
      </c>
      <c r="O279" s="81">
        <f t="shared" si="696"/>
        <v>0</v>
      </c>
      <c r="P279" s="81">
        <f t="shared" si="696"/>
        <v>80735</v>
      </c>
      <c r="Q279" s="81">
        <f t="shared" si="696"/>
        <v>85780.34</v>
      </c>
      <c r="R279" s="81">
        <f t="shared" si="677"/>
        <v>145344.34</v>
      </c>
      <c r="S279" s="119"/>
      <c r="T279" s="81">
        <f t="shared" ref="T279:Y279" si="697">SUM(T280:T283)</f>
        <v>80735</v>
      </c>
      <c r="U279" s="228">
        <f t="shared" si="697"/>
        <v>72675.34</v>
      </c>
      <c r="V279" s="81">
        <f t="shared" si="697"/>
        <v>0</v>
      </c>
      <c r="W279" s="81">
        <f t="shared" si="697"/>
        <v>0</v>
      </c>
      <c r="X279" s="81">
        <f t="shared" si="697"/>
        <v>80735</v>
      </c>
      <c r="Y279" s="81">
        <f t="shared" si="697"/>
        <v>72675.34</v>
      </c>
      <c r="Z279" s="81">
        <f t="shared" si="679"/>
        <v>218019.68</v>
      </c>
      <c r="AA279" s="119"/>
      <c r="AB279" s="81">
        <f t="shared" ref="AB279:AG279" si="698">SUM(AB280:AB283)</f>
        <v>80735</v>
      </c>
      <c r="AC279" s="83">
        <f t="shared" si="698"/>
        <v>59564</v>
      </c>
      <c r="AD279" s="81">
        <f t="shared" si="698"/>
        <v>0</v>
      </c>
      <c r="AE279" s="81">
        <f t="shared" si="698"/>
        <v>0</v>
      </c>
      <c r="AF279" s="81">
        <f t="shared" si="698"/>
        <v>80735</v>
      </c>
      <c r="AG279" s="81">
        <f t="shared" si="698"/>
        <v>59564</v>
      </c>
      <c r="AH279" s="81">
        <f t="shared" si="681"/>
        <v>277583.68</v>
      </c>
      <c r="AI279" s="119"/>
      <c r="AJ279" s="81">
        <f>SUM(AJ280:AJ283)</f>
        <v>80735</v>
      </c>
      <c r="AK279" s="83">
        <f>AK280+AK281+AK282+AK283</f>
        <v>59564.34</v>
      </c>
      <c r="AL279" s="81">
        <f>SUM(AL280:AL283)</f>
        <v>0</v>
      </c>
      <c r="AM279" s="81">
        <f>SUM(AM280:AM283)</f>
        <v>0</v>
      </c>
      <c r="AN279" s="81">
        <f>SUM(AN280:AN283)</f>
        <v>80735</v>
      </c>
      <c r="AO279" s="81">
        <f>SUM(AO280:AO283)</f>
        <v>59564.34</v>
      </c>
      <c r="AP279" s="81">
        <f t="shared" si="683"/>
        <v>337148.02</v>
      </c>
      <c r="AQ279" s="119"/>
      <c r="AR279" s="81">
        <f t="shared" ref="AR279:AW279" si="699">SUM(AR280:AR283)</f>
        <v>80735</v>
      </c>
      <c r="AS279" s="83">
        <f t="shared" si="699"/>
        <v>105834</v>
      </c>
      <c r="AT279" s="81">
        <f t="shared" si="699"/>
        <v>0</v>
      </c>
      <c r="AU279" s="81">
        <f t="shared" si="699"/>
        <v>0</v>
      </c>
      <c r="AV279" s="81">
        <f t="shared" si="699"/>
        <v>80735</v>
      </c>
      <c r="AW279" s="81">
        <f t="shared" si="699"/>
        <v>105834</v>
      </c>
      <c r="AX279" s="81">
        <f t="shared" si="685"/>
        <v>442982.02</v>
      </c>
      <c r="AY279" s="119"/>
      <c r="AZ279" s="81">
        <f t="shared" ref="AZ279:BE279" si="700">SUM(AZ280:AZ283)</f>
        <v>80735</v>
      </c>
      <c r="BA279" s="83">
        <f t="shared" si="700"/>
        <v>61470</v>
      </c>
      <c r="BB279" s="81">
        <f t="shared" si="700"/>
        <v>0</v>
      </c>
      <c r="BC279" s="81">
        <f t="shared" si="700"/>
        <v>0</v>
      </c>
      <c r="BD279" s="81">
        <f t="shared" si="700"/>
        <v>80735</v>
      </c>
      <c r="BE279" s="81">
        <f t="shared" si="700"/>
        <v>61470</v>
      </c>
      <c r="BF279" s="81">
        <f t="shared" si="687"/>
        <v>504452.02</v>
      </c>
      <c r="BG279" s="119"/>
      <c r="BH279" s="81">
        <f>SUM(BH280:BH283)</f>
        <v>80735</v>
      </c>
      <c r="BI279" s="225">
        <f>BI280+BI281+BI282+BI283</f>
        <v>145150.45000000001</v>
      </c>
      <c r="BJ279" s="81">
        <f>SUM(BJ280:BJ283)</f>
        <v>0</v>
      </c>
      <c r="BK279" s="81">
        <f>SUM(BK280:BK283)</f>
        <v>0</v>
      </c>
      <c r="BL279" s="81">
        <f>SUM(BL280:BL283)</f>
        <v>80735</v>
      </c>
      <c r="BM279" s="81">
        <f>SUM(BM280:BM283)</f>
        <v>145150.45000000001</v>
      </c>
      <c r="BN279" s="81">
        <f t="shared" si="689"/>
        <v>649602.47</v>
      </c>
      <c r="BO279" s="119"/>
      <c r="BP279" s="81">
        <f>SUM(BP280:BP283)</f>
        <v>80735</v>
      </c>
      <c r="BQ279" s="81">
        <f>BQ280+BQ281+BQ282+BQ283</f>
        <v>50706.06</v>
      </c>
      <c r="BR279" s="81">
        <f>SUM(BR280:BR283)</f>
        <v>0</v>
      </c>
      <c r="BS279" s="160">
        <f t="shared" si="648"/>
        <v>0</v>
      </c>
      <c r="BT279" s="81">
        <f>SUM(BT280:BT283)</f>
        <v>80735</v>
      </c>
      <c r="BU279" s="81">
        <f>SUM(BU280:BU283)</f>
        <v>50706.06</v>
      </c>
      <c r="BV279" s="61">
        <f t="shared" si="658"/>
        <v>700308.53</v>
      </c>
      <c r="BW279" s="117"/>
      <c r="BX279" s="81">
        <f t="shared" ref="BX279:CC279" si="701">SUM(BX280:BX283)</f>
        <v>80735</v>
      </c>
      <c r="BY279" s="81">
        <f t="shared" si="701"/>
        <v>44663</v>
      </c>
      <c r="BZ279" s="81">
        <f t="shared" si="701"/>
        <v>0</v>
      </c>
      <c r="CA279" s="81">
        <f t="shared" si="701"/>
        <v>0</v>
      </c>
      <c r="CB279" s="81">
        <f t="shared" si="701"/>
        <v>80735</v>
      </c>
      <c r="CC279" s="81">
        <f t="shared" si="701"/>
        <v>44663</v>
      </c>
      <c r="CD279" s="61">
        <f t="shared" si="659"/>
        <v>744971.53</v>
      </c>
      <c r="CE279" s="117"/>
      <c r="CF279" s="81">
        <f>SUM(CF280:CF283)</f>
        <v>80735</v>
      </c>
      <c r="CG279" s="81"/>
      <c r="CH279" s="81">
        <f>SUM(CH280:CH283)</f>
        <v>0</v>
      </c>
      <c r="CI279" s="81"/>
      <c r="CJ279" s="81">
        <f>SUM(CJ280:CJ283)</f>
        <v>80735</v>
      </c>
      <c r="CK279" s="81">
        <f>SUM(CK280:CK283)</f>
        <v>0</v>
      </c>
      <c r="CL279" s="117"/>
      <c r="CM279" s="81">
        <f>SUM(CM280:CM283)</f>
        <v>80735</v>
      </c>
      <c r="CN279" s="81"/>
      <c r="CO279" s="81">
        <f>SUM(CO280:CO283)</f>
        <v>0</v>
      </c>
      <c r="CP279" s="81"/>
      <c r="CQ279" s="81">
        <f>SUM(CQ280:CQ283)</f>
        <v>80735</v>
      </c>
      <c r="CR279" s="81">
        <f>SUM(CR280:CR283)</f>
        <v>0</v>
      </c>
      <c r="CS279" s="50"/>
      <c r="CT279" s="60">
        <f t="shared" si="691"/>
        <v>968820</v>
      </c>
      <c r="CU279" s="60">
        <f t="shared" si="692"/>
        <v>744971.53</v>
      </c>
      <c r="CV279" s="60">
        <f t="shared" si="693"/>
        <v>0</v>
      </c>
      <c r="CW279" s="60">
        <f t="shared" si="694"/>
        <v>0</v>
      </c>
      <c r="CX279" s="60">
        <f>CX280+CX281+CX282+CX283</f>
        <v>968820</v>
      </c>
      <c r="CY279" s="60">
        <f>CY280+CY281+CY282+CY283</f>
        <v>744971.53</v>
      </c>
    </row>
    <row r="280" spans="1:103" s="79" customFormat="1" x14ac:dyDescent="0.25">
      <c r="A280" s="90">
        <v>2202010100</v>
      </c>
      <c r="B280" s="103"/>
      <c r="C280" s="102"/>
      <c r="D280" s="102" t="s">
        <v>117</v>
      </c>
      <c r="E280" s="92">
        <v>59564</v>
      </c>
      <c r="F280" s="92">
        <v>59564</v>
      </c>
      <c r="G280" s="73">
        <v>0</v>
      </c>
      <c r="H280" s="73">
        <v>0</v>
      </c>
      <c r="I280" s="73">
        <f t="shared" ref="I280:J283" si="702">E280+G280</f>
        <v>59564</v>
      </c>
      <c r="J280" s="73">
        <f t="shared" si="702"/>
        <v>59564</v>
      </c>
      <c r="K280" s="120"/>
      <c r="L280" s="91">
        <v>59564</v>
      </c>
      <c r="M280" s="72">
        <v>59564.34</v>
      </c>
      <c r="N280" s="118">
        <v>0</v>
      </c>
      <c r="O280" s="118">
        <v>0</v>
      </c>
      <c r="P280" s="67">
        <f t="shared" ref="P280:Q283" si="703">L280+N280</f>
        <v>59564</v>
      </c>
      <c r="Q280" s="67">
        <f t="shared" si="703"/>
        <v>59564.34</v>
      </c>
      <c r="R280" s="67">
        <f t="shared" si="677"/>
        <v>119128.34</v>
      </c>
      <c r="S280" s="119"/>
      <c r="T280" s="91">
        <v>59564</v>
      </c>
      <c r="U280" s="227">
        <v>59564.34</v>
      </c>
      <c r="V280" s="118">
        <v>0</v>
      </c>
      <c r="W280" s="118">
        <v>0</v>
      </c>
      <c r="X280" s="67">
        <f t="shared" ref="X280:Y283" si="704">T280+V280</f>
        <v>59564</v>
      </c>
      <c r="Y280" s="67">
        <f t="shared" si="704"/>
        <v>59564.34</v>
      </c>
      <c r="Z280" s="115">
        <f t="shared" si="679"/>
        <v>178692.68</v>
      </c>
      <c r="AA280" s="119"/>
      <c r="AB280" s="91">
        <v>59564</v>
      </c>
      <c r="AC280" s="72">
        <v>59564</v>
      </c>
      <c r="AD280" s="118">
        <v>0</v>
      </c>
      <c r="AE280" s="118">
        <v>0</v>
      </c>
      <c r="AF280" s="67">
        <f t="shared" ref="AF280:AG283" si="705">AB280+AD280</f>
        <v>59564</v>
      </c>
      <c r="AG280" s="67">
        <f t="shared" si="705"/>
        <v>59564</v>
      </c>
      <c r="AH280" s="67">
        <f t="shared" si="681"/>
        <v>238256.68</v>
      </c>
      <c r="AI280" s="119"/>
      <c r="AJ280" s="91">
        <v>59564</v>
      </c>
      <c r="AK280" s="72">
        <v>59564.34</v>
      </c>
      <c r="AL280" s="118">
        <v>0</v>
      </c>
      <c r="AM280" s="118">
        <v>0</v>
      </c>
      <c r="AN280" s="67">
        <f t="shared" ref="AN280:AO283" si="706">AJ280+AL280</f>
        <v>59564</v>
      </c>
      <c r="AO280" s="67">
        <f t="shared" si="706"/>
        <v>59564.34</v>
      </c>
      <c r="AP280" s="67">
        <f t="shared" si="683"/>
        <v>297821.02</v>
      </c>
      <c r="AQ280" s="119"/>
      <c r="AR280" s="91">
        <v>59564</v>
      </c>
      <c r="AS280" s="72">
        <v>61470</v>
      </c>
      <c r="AT280" s="118">
        <v>0</v>
      </c>
      <c r="AU280" s="118">
        <v>0</v>
      </c>
      <c r="AV280" s="67">
        <f t="shared" ref="AV280:AW283" si="707">AR280+AT280</f>
        <v>59564</v>
      </c>
      <c r="AW280" s="67">
        <f t="shared" si="707"/>
        <v>61470</v>
      </c>
      <c r="AX280" s="115">
        <f t="shared" si="685"/>
        <v>359291.02</v>
      </c>
      <c r="AY280" s="119"/>
      <c r="AZ280" s="91">
        <v>59564</v>
      </c>
      <c r="BA280" s="72">
        <v>61470</v>
      </c>
      <c r="BB280" s="118">
        <v>0</v>
      </c>
      <c r="BC280" s="118">
        <v>0</v>
      </c>
      <c r="BD280" s="67">
        <f t="shared" ref="BD280:BE283" si="708">AZ280+BB280</f>
        <v>59564</v>
      </c>
      <c r="BE280" s="67">
        <f t="shared" si="708"/>
        <v>61470</v>
      </c>
      <c r="BF280" s="67">
        <f t="shared" si="687"/>
        <v>420761.02</v>
      </c>
      <c r="BG280" s="119"/>
      <c r="BH280" s="91">
        <v>59564</v>
      </c>
      <c r="BI280" s="231">
        <v>28993.4</v>
      </c>
      <c r="BJ280" s="118">
        <v>0</v>
      </c>
      <c r="BK280" s="118">
        <v>0</v>
      </c>
      <c r="BL280" s="67">
        <f t="shared" ref="BL280:BM283" si="709">BH280+BJ280</f>
        <v>59564</v>
      </c>
      <c r="BM280" s="67">
        <f t="shared" si="709"/>
        <v>28993.4</v>
      </c>
      <c r="BN280" s="115">
        <f t="shared" si="689"/>
        <v>449754.42000000004</v>
      </c>
      <c r="BO280" s="119"/>
      <c r="BP280" s="91">
        <v>59564</v>
      </c>
      <c r="BQ280" s="91">
        <v>38722.18</v>
      </c>
      <c r="BR280" s="118">
        <v>0</v>
      </c>
      <c r="BS280" s="176">
        <f t="shared" si="648"/>
        <v>0</v>
      </c>
      <c r="BT280" s="67">
        <f t="shared" ref="BT280:BU283" si="710">BP280+BR280</f>
        <v>59564</v>
      </c>
      <c r="BU280" s="67">
        <f t="shared" si="710"/>
        <v>38722.18</v>
      </c>
      <c r="BV280" s="67">
        <f t="shared" si="658"/>
        <v>488476.60000000003</v>
      </c>
      <c r="BW280" s="117"/>
      <c r="BX280" s="91">
        <v>59564</v>
      </c>
      <c r="BY280" s="91">
        <v>41398</v>
      </c>
      <c r="BZ280" s="118">
        <v>0</v>
      </c>
      <c r="CA280" s="118">
        <v>0</v>
      </c>
      <c r="CB280" s="67">
        <f t="shared" ref="CB280:CC283" si="711">BX280+BZ280</f>
        <v>59564</v>
      </c>
      <c r="CC280" s="67">
        <f t="shared" si="711"/>
        <v>41398</v>
      </c>
      <c r="CD280" s="67">
        <f t="shared" si="659"/>
        <v>529874.60000000009</v>
      </c>
      <c r="CE280" s="117"/>
      <c r="CF280" s="91">
        <v>59564</v>
      </c>
      <c r="CG280" s="91"/>
      <c r="CH280" s="118">
        <v>0</v>
      </c>
      <c r="CI280" s="118"/>
      <c r="CJ280" s="67">
        <f t="shared" ref="CJ280:CK283" si="712">CF280+CH280</f>
        <v>59564</v>
      </c>
      <c r="CK280" s="67">
        <f t="shared" si="712"/>
        <v>0</v>
      </c>
      <c r="CL280" s="117"/>
      <c r="CM280" s="91">
        <v>59564</v>
      </c>
      <c r="CN280" s="91"/>
      <c r="CO280" s="118">
        <v>0</v>
      </c>
      <c r="CP280" s="118"/>
      <c r="CQ280" s="67">
        <f t="shared" ref="CQ280:CR283" si="713">CM280+CO280</f>
        <v>59564</v>
      </c>
      <c r="CR280" s="67">
        <f t="shared" si="713"/>
        <v>0</v>
      </c>
      <c r="CS280" s="80"/>
      <c r="CT280" s="66">
        <f t="shared" si="691"/>
        <v>714768</v>
      </c>
      <c r="CU280" s="66">
        <f t="shared" si="692"/>
        <v>529874.60000000009</v>
      </c>
      <c r="CV280" s="66">
        <f t="shared" si="693"/>
        <v>0</v>
      </c>
      <c r="CW280" s="66">
        <f t="shared" si="694"/>
        <v>0</v>
      </c>
      <c r="CX280" s="66">
        <f t="shared" ref="CX280:CY283" si="714">I280+P280+X280+AF280+AN280+AV280+BD280+BL280+BT280+CB280+CJ280+CQ280</f>
        <v>714768</v>
      </c>
      <c r="CY280" s="66">
        <f t="shared" si="714"/>
        <v>529874.60000000009</v>
      </c>
    </row>
    <row r="281" spans="1:103" s="79" customFormat="1" x14ac:dyDescent="0.25">
      <c r="A281" s="90">
        <v>2202010200</v>
      </c>
      <c r="B281" s="103"/>
      <c r="C281" s="229"/>
      <c r="D281" s="88" t="s">
        <v>129</v>
      </c>
      <c r="E281" s="116">
        <v>2018</v>
      </c>
      <c r="F281" s="116">
        <v>0</v>
      </c>
      <c r="G281" s="73">
        <v>0</v>
      </c>
      <c r="H281" s="73">
        <v>0</v>
      </c>
      <c r="I281" s="73">
        <f t="shared" si="702"/>
        <v>2018</v>
      </c>
      <c r="J281" s="73">
        <f t="shared" si="702"/>
        <v>0</v>
      </c>
      <c r="K281" s="120"/>
      <c r="L281" s="115">
        <v>2018</v>
      </c>
      <c r="M281" s="72">
        <v>0</v>
      </c>
      <c r="N281" s="118">
        <v>0</v>
      </c>
      <c r="O281" s="118">
        <v>0</v>
      </c>
      <c r="P281" s="67">
        <f t="shared" si="703"/>
        <v>2018</v>
      </c>
      <c r="Q281" s="67">
        <f t="shared" si="703"/>
        <v>0</v>
      </c>
      <c r="R281" s="67">
        <f t="shared" si="677"/>
        <v>0</v>
      </c>
      <c r="S281" s="119"/>
      <c r="T281" s="115">
        <v>2018</v>
      </c>
      <c r="U281" s="227">
        <v>0</v>
      </c>
      <c r="V281" s="118">
        <v>0</v>
      </c>
      <c r="W281" s="118">
        <v>0</v>
      </c>
      <c r="X281" s="67">
        <f t="shared" si="704"/>
        <v>2018</v>
      </c>
      <c r="Y281" s="67">
        <f t="shared" si="704"/>
        <v>0</v>
      </c>
      <c r="Z281" s="115">
        <f t="shared" si="679"/>
        <v>0</v>
      </c>
      <c r="AA281" s="119"/>
      <c r="AB281" s="115">
        <v>2018</v>
      </c>
      <c r="AC281" s="72">
        <v>0</v>
      </c>
      <c r="AD281" s="118">
        <v>0</v>
      </c>
      <c r="AE281" s="118">
        <v>0</v>
      </c>
      <c r="AF281" s="67">
        <f t="shared" si="705"/>
        <v>2018</v>
      </c>
      <c r="AG281" s="67">
        <f t="shared" si="705"/>
        <v>0</v>
      </c>
      <c r="AH281" s="67">
        <f t="shared" si="681"/>
        <v>0</v>
      </c>
      <c r="AI281" s="119"/>
      <c r="AJ281" s="115">
        <v>2018</v>
      </c>
      <c r="AK281" s="72">
        <v>0</v>
      </c>
      <c r="AL281" s="118">
        <v>0</v>
      </c>
      <c r="AM281" s="118">
        <v>0</v>
      </c>
      <c r="AN281" s="67">
        <f t="shared" si="706"/>
        <v>2018</v>
      </c>
      <c r="AO281" s="67">
        <f t="shared" si="706"/>
        <v>0</v>
      </c>
      <c r="AP281" s="67">
        <f t="shared" si="683"/>
        <v>0</v>
      </c>
      <c r="AQ281" s="119"/>
      <c r="AR281" s="115">
        <v>2018</v>
      </c>
      <c r="AS281" s="72">
        <v>0</v>
      </c>
      <c r="AT281" s="118">
        <v>0</v>
      </c>
      <c r="AU281" s="118">
        <v>0</v>
      </c>
      <c r="AV281" s="67">
        <f t="shared" si="707"/>
        <v>2018</v>
      </c>
      <c r="AW281" s="67">
        <f t="shared" si="707"/>
        <v>0</v>
      </c>
      <c r="AX281" s="115">
        <f t="shared" si="685"/>
        <v>0</v>
      </c>
      <c r="AY281" s="119"/>
      <c r="AZ281" s="115">
        <v>2018</v>
      </c>
      <c r="BA281" s="72">
        <v>0</v>
      </c>
      <c r="BB281" s="118">
        <v>0</v>
      </c>
      <c r="BC281" s="118">
        <v>0</v>
      </c>
      <c r="BD281" s="67">
        <f t="shared" si="708"/>
        <v>2018</v>
      </c>
      <c r="BE281" s="67">
        <f t="shared" si="708"/>
        <v>0</v>
      </c>
      <c r="BF281" s="67">
        <f t="shared" si="687"/>
        <v>0</v>
      </c>
      <c r="BG281" s="119"/>
      <c r="BH281" s="115">
        <v>2018</v>
      </c>
      <c r="BI281" s="225">
        <v>62742.51</v>
      </c>
      <c r="BJ281" s="118">
        <v>0</v>
      </c>
      <c r="BK281" s="118">
        <v>0</v>
      </c>
      <c r="BL281" s="67">
        <f t="shared" si="709"/>
        <v>2018</v>
      </c>
      <c r="BM281" s="67">
        <f t="shared" si="709"/>
        <v>62742.51</v>
      </c>
      <c r="BN281" s="115">
        <f t="shared" si="689"/>
        <v>62742.51</v>
      </c>
      <c r="BO281" s="119"/>
      <c r="BP281" s="115">
        <v>2018</v>
      </c>
      <c r="BQ281" s="115">
        <v>0</v>
      </c>
      <c r="BR281" s="118">
        <v>0</v>
      </c>
      <c r="BS281" s="164">
        <f t="shared" si="648"/>
        <v>0</v>
      </c>
      <c r="BT281" s="67">
        <f t="shared" si="710"/>
        <v>2018</v>
      </c>
      <c r="BU281" s="67">
        <f t="shared" si="710"/>
        <v>0</v>
      </c>
      <c r="BV281" s="67">
        <f t="shared" si="658"/>
        <v>62742.51</v>
      </c>
      <c r="BW281" s="117"/>
      <c r="BX281" s="115">
        <v>2018</v>
      </c>
      <c r="BY281" s="118">
        <v>0</v>
      </c>
      <c r="BZ281" s="118">
        <v>0</v>
      </c>
      <c r="CA281" s="118">
        <v>0</v>
      </c>
      <c r="CB281" s="67">
        <f t="shared" si="711"/>
        <v>2018</v>
      </c>
      <c r="CC281" s="67">
        <f t="shared" si="711"/>
        <v>0</v>
      </c>
      <c r="CD281" s="67">
        <f t="shared" si="659"/>
        <v>62742.51</v>
      </c>
      <c r="CE281" s="117"/>
      <c r="CF281" s="115">
        <v>2018</v>
      </c>
      <c r="CG281" s="115"/>
      <c r="CH281" s="118">
        <v>0</v>
      </c>
      <c r="CI281" s="118"/>
      <c r="CJ281" s="67">
        <f t="shared" si="712"/>
        <v>2018</v>
      </c>
      <c r="CK281" s="67">
        <f t="shared" si="712"/>
        <v>0</v>
      </c>
      <c r="CL281" s="117"/>
      <c r="CM281" s="115">
        <v>2018</v>
      </c>
      <c r="CN281" s="115"/>
      <c r="CO281" s="118">
        <v>0</v>
      </c>
      <c r="CP281" s="118"/>
      <c r="CQ281" s="67">
        <f t="shared" si="713"/>
        <v>2018</v>
      </c>
      <c r="CR281" s="67">
        <f t="shared" si="713"/>
        <v>0</v>
      </c>
      <c r="CS281" s="80"/>
      <c r="CT281" s="66">
        <f t="shared" si="691"/>
        <v>24216</v>
      </c>
      <c r="CU281" s="66">
        <f t="shared" si="692"/>
        <v>62742.51</v>
      </c>
      <c r="CV281" s="66">
        <f t="shared" si="693"/>
        <v>0</v>
      </c>
      <c r="CW281" s="66">
        <f t="shared" si="694"/>
        <v>0</v>
      </c>
      <c r="CX281" s="66">
        <f t="shared" si="714"/>
        <v>24216</v>
      </c>
      <c r="CY281" s="66">
        <f t="shared" si="714"/>
        <v>62742.51</v>
      </c>
    </row>
    <row r="282" spans="1:103" s="79" customFormat="1" x14ac:dyDescent="0.25">
      <c r="A282" s="90">
        <v>2202010300</v>
      </c>
      <c r="B282" s="103"/>
      <c r="C282" s="102"/>
      <c r="D282" s="102" t="s">
        <v>128</v>
      </c>
      <c r="E282" s="92">
        <v>6055</v>
      </c>
      <c r="F282" s="92">
        <v>0</v>
      </c>
      <c r="G282" s="73">
        <v>0</v>
      </c>
      <c r="H282" s="73">
        <v>0</v>
      </c>
      <c r="I282" s="73">
        <f t="shared" si="702"/>
        <v>6055</v>
      </c>
      <c r="J282" s="73">
        <f t="shared" si="702"/>
        <v>0</v>
      </c>
      <c r="K282" s="120"/>
      <c r="L282" s="91">
        <v>6055</v>
      </c>
      <c r="M282" s="72">
        <v>0</v>
      </c>
      <c r="N282" s="118">
        <v>0</v>
      </c>
      <c r="O282" s="118">
        <v>0</v>
      </c>
      <c r="P282" s="67">
        <f t="shared" si="703"/>
        <v>6055</v>
      </c>
      <c r="Q282" s="67">
        <f t="shared" si="703"/>
        <v>0</v>
      </c>
      <c r="R282" s="67">
        <f t="shared" si="677"/>
        <v>0</v>
      </c>
      <c r="S282" s="119"/>
      <c r="T282" s="91">
        <v>6055</v>
      </c>
      <c r="U282" s="227">
        <v>0</v>
      </c>
      <c r="V282" s="118">
        <v>0</v>
      </c>
      <c r="W282" s="118">
        <v>0</v>
      </c>
      <c r="X282" s="67">
        <f t="shared" si="704"/>
        <v>6055</v>
      </c>
      <c r="Y282" s="67">
        <f t="shared" si="704"/>
        <v>0</v>
      </c>
      <c r="Z282" s="115">
        <f t="shared" si="679"/>
        <v>0</v>
      </c>
      <c r="AA282" s="119"/>
      <c r="AB282" s="91">
        <v>6055</v>
      </c>
      <c r="AC282" s="72">
        <v>0</v>
      </c>
      <c r="AD282" s="118">
        <v>0</v>
      </c>
      <c r="AE282" s="118">
        <v>0</v>
      </c>
      <c r="AF282" s="67">
        <f t="shared" si="705"/>
        <v>6055</v>
      </c>
      <c r="AG282" s="67">
        <f t="shared" si="705"/>
        <v>0</v>
      </c>
      <c r="AH282" s="67">
        <f t="shared" si="681"/>
        <v>0</v>
      </c>
      <c r="AI282" s="119"/>
      <c r="AJ282" s="91">
        <v>6055</v>
      </c>
      <c r="AK282" s="72">
        <v>0</v>
      </c>
      <c r="AL282" s="118">
        <v>0</v>
      </c>
      <c r="AM282" s="118">
        <v>0</v>
      </c>
      <c r="AN282" s="67">
        <f t="shared" si="706"/>
        <v>6055</v>
      </c>
      <c r="AO282" s="67">
        <f t="shared" si="706"/>
        <v>0</v>
      </c>
      <c r="AP282" s="67">
        <f t="shared" si="683"/>
        <v>0</v>
      </c>
      <c r="AQ282" s="119"/>
      <c r="AR282" s="91">
        <v>6055</v>
      </c>
      <c r="AS282" s="72">
        <v>0</v>
      </c>
      <c r="AT282" s="118">
        <v>0</v>
      </c>
      <c r="AU282" s="118">
        <v>0</v>
      </c>
      <c r="AV282" s="67">
        <f t="shared" si="707"/>
        <v>6055</v>
      </c>
      <c r="AW282" s="67">
        <f t="shared" si="707"/>
        <v>0</v>
      </c>
      <c r="AX282" s="115">
        <f t="shared" si="685"/>
        <v>0</v>
      </c>
      <c r="AY282" s="119"/>
      <c r="AZ282" s="91">
        <v>6055</v>
      </c>
      <c r="BA282" s="72">
        <v>0</v>
      </c>
      <c r="BB282" s="118">
        <v>0</v>
      </c>
      <c r="BC282" s="118">
        <v>0</v>
      </c>
      <c r="BD282" s="67">
        <f t="shared" si="708"/>
        <v>6055</v>
      </c>
      <c r="BE282" s="67">
        <f t="shared" si="708"/>
        <v>0</v>
      </c>
      <c r="BF282" s="67">
        <f t="shared" si="687"/>
        <v>0</v>
      </c>
      <c r="BG282" s="119"/>
      <c r="BH282" s="91">
        <v>6055</v>
      </c>
      <c r="BI282" s="225">
        <v>33524.32</v>
      </c>
      <c r="BJ282" s="118">
        <v>0</v>
      </c>
      <c r="BK282" s="118">
        <v>0</v>
      </c>
      <c r="BL282" s="67">
        <f t="shared" si="709"/>
        <v>6055</v>
      </c>
      <c r="BM282" s="67">
        <f t="shared" si="709"/>
        <v>33524.32</v>
      </c>
      <c r="BN282" s="115">
        <f t="shared" si="689"/>
        <v>33524.32</v>
      </c>
      <c r="BO282" s="119"/>
      <c r="BP282" s="91">
        <v>6055</v>
      </c>
      <c r="BQ282" s="91">
        <v>0</v>
      </c>
      <c r="BR282" s="118">
        <v>0</v>
      </c>
      <c r="BS282" s="176">
        <f t="shared" si="648"/>
        <v>0</v>
      </c>
      <c r="BT282" s="67">
        <f t="shared" si="710"/>
        <v>6055</v>
      </c>
      <c r="BU282" s="67">
        <f t="shared" si="710"/>
        <v>0</v>
      </c>
      <c r="BV282" s="67">
        <f t="shared" si="658"/>
        <v>33524.32</v>
      </c>
      <c r="BW282" s="117"/>
      <c r="BX282" s="91">
        <v>6055</v>
      </c>
      <c r="BY282" s="118">
        <v>0</v>
      </c>
      <c r="BZ282" s="118">
        <v>0</v>
      </c>
      <c r="CA282" s="118">
        <v>0</v>
      </c>
      <c r="CB282" s="67">
        <f t="shared" si="711"/>
        <v>6055</v>
      </c>
      <c r="CC282" s="67">
        <f t="shared" si="711"/>
        <v>0</v>
      </c>
      <c r="CD282" s="67">
        <f t="shared" si="659"/>
        <v>33524.32</v>
      </c>
      <c r="CE282" s="117"/>
      <c r="CF282" s="91">
        <v>6055</v>
      </c>
      <c r="CG282" s="91"/>
      <c r="CH282" s="118">
        <v>0</v>
      </c>
      <c r="CI282" s="118"/>
      <c r="CJ282" s="67">
        <f t="shared" si="712"/>
        <v>6055</v>
      </c>
      <c r="CK282" s="67">
        <f t="shared" si="712"/>
        <v>0</v>
      </c>
      <c r="CL282" s="117"/>
      <c r="CM282" s="91">
        <v>6055</v>
      </c>
      <c r="CN282" s="91"/>
      <c r="CO282" s="118">
        <v>0</v>
      </c>
      <c r="CP282" s="118"/>
      <c r="CQ282" s="67">
        <f t="shared" si="713"/>
        <v>6055</v>
      </c>
      <c r="CR282" s="67">
        <f t="shared" si="713"/>
        <v>0</v>
      </c>
      <c r="CS282" s="80"/>
      <c r="CT282" s="66">
        <f t="shared" si="691"/>
        <v>72660</v>
      </c>
      <c r="CU282" s="66">
        <f t="shared" si="692"/>
        <v>33524.32</v>
      </c>
      <c r="CV282" s="66">
        <f t="shared" si="693"/>
        <v>0</v>
      </c>
      <c r="CW282" s="66">
        <f t="shared" si="694"/>
        <v>0</v>
      </c>
      <c r="CX282" s="66">
        <f t="shared" si="714"/>
        <v>72660</v>
      </c>
      <c r="CY282" s="66">
        <f t="shared" si="714"/>
        <v>33524.32</v>
      </c>
    </row>
    <row r="283" spans="1:103" s="79" customFormat="1" x14ac:dyDescent="0.25">
      <c r="A283" s="90">
        <v>2202010400</v>
      </c>
      <c r="B283" s="103"/>
      <c r="C283" s="137"/>
      <c r="D283" s="230" t="s">
        <v>127</v>
      </c>
      <c r="E283" s="134">
        <v>13098</v>
      </c>
      <c r="F283" s="134">
        <v>0</v>
      </c>
      <c r="G283" s="73">
        <v>0</v>
      </c>
      <c r="H283" s="73">
        <v>0</v>
      </c>
      <c r="I283" s="73">
        <f t="shared" si="702"/>
        <v>13098</v>
      </c>
      <c r="J283" s="73">
        <f t="shared" si="702"/>
        <v>0</v>
      </c>
      <c r="K283" s="120"/>
      <c r="L283" s="133">
        <v>13098</v>
      </c>
      <c r="M283" s="72">
        <v>26216</v>
      </c>
      <c r="N283" s="118">
        <v>0</v>
      </c>
      <c r="O283" s="118">
        <v>0</v>
      </c>
      <c r="P283" s="67">
        <f t="shared" si="703"/>
        <v>13098</v>
      </c>
      <c r="Q283" s="67">
        <f t="shared" si="703"/>
        <v>26216</v>
      </c>
      <c r="R283" s="67">
        <f t="shared" si="677"/>
        <v>26216</v>
      </c>
      <c r="S283" s="119"/>
      <c r="T283" s="133">
        <v>13098</v>
      </c>
      <c r="U283" s="227">
        <v>13111</v>
      </c>
      <c r="V283" s="118">
        <v>0</v>
      </c>
      <c r="W283" s="118">
        <v>0</v>
      </c>
      <c r="X283" s="67">
        <f t="shared" si="704"/>
        <v>13098</v>
      </c>
      <c r="Y283" s="67">
        <f t="shared" si="704"/>
        <v>13111</v>
      </c>
      <c r="Z283" s="115">
        <f t="shared" si="679"/>
        <v>39327</v>
      </c>
      <c r="AA283" s="119"/>
      <c r="AB283" s="133">
        <v>13098</v>
      </c>
      <c r="AC283" s="72">
        <v>0</v>
      </c>
      <c r="AD283" s="118">
        <v>0</v>
      </c>
      <c r="AE283" s="118">
        <v>0</v>
      </c>
      <c r="AF283" s="67">
        <f t="shared" si="705"/>
        <v>13098</v>
      </c>
      <c r="AG283" s="67">
        <f t="shared" si="705"/>
        <v>0</v>
      </c>
      <c r="AH283" s="67">
        <f t="shared" si="681"/>
        <v>39327</v>
      </c>
      <c r="AI283" s="119"/>
      <c r="AJ283" s="133">
        <v>13098</v>
      </c>
      <c r="AK283" s="72">
        <v>0</v>
      </c>
      <c r="AL283" s="118">
        <v>0</v>
      </c>
      <c r="AM283" s="118">
        <v>0</v>
      </c>
      <c r="AN283" s="67">
        <f t="shared" si="706"/>
        <v>13098</v>
      </c>
      <c r="AO283" s="67">
        <f t="shared" si="706"/>
        <v>0</v>
      </c>
      <c r="AP283" s="67">
        <f t="shared" si="683"/>
        <v>39327</v>
      </c>
      <c r="AQ283" s="119"/>
      <c r="AR283" s="133">
        <v>13098</v>
      </c>
      <c r="AS283" s="72">
        <v>44364</v>
      </c>
      <c r="AT283" s="118">
        <v>0</v>
      </c>
      <c r="AU283" s="118">
        <v>0</v>
      </c>
      <c r="AV283" s="67">
        <f t="shared" si="707"/>
        <v>13098</v>
      </c>
      <c r="AW283" s="67">
        <f t="shared" si="707"/>
        <v>44364</v>
      </c>
      <c r="AX283" s="115">
        <f t="shared" si="685"/>
        <v>83691</v>
      </c>
      <c r="AY283" s="119"/>
      <c r="AZ283" s="133">
        <v>13098</v>
      </c>
      <c r="BA283" s="72">
        <v>0</v>
      </c>
      <c r="BB283" s="118">
        <v>0</v>
      </c>
      <c r="BC283" s="118">
        <v>0</v>
      </c>
      <c r="BD283" s="67">
        <f t="shared" si="708"/>
        <v>13098</v>
      </c>
      <c r="BE283" s="67">
        <f t="shared" si="708"/>
        <v>0</v>
      </c>
      <c r="BF283" s="67">
        <f t="shared" si="687"/>
        <v>83691</v>
      </c>
      <c r="BG283" s="119"/>
      <c r="BH283" s="133">
        <v>13098</v>
      </c>
      <c r="BI283" s="225">
        <v>19890.22</v>
      </c>
      <c r="BJ283" s="118">
        <v>0</v>
      </c>
      <c r="BK283" s="118">
        <v>0</v>
      </c>
      <c r="BL283" s="67">
        <f t="shared" si="709"/>
        <v>13098</v>
      </c>
      <c r="BM283" s="67">
        <f t="shared" si="709"/>
        <v>19890.22</v>
      </c>
      <c r="BN283" s="115">
        <f t="shared" si="689"/>
        <v>103581.22</v>
      </c>
      <c r="BO283" s="119"/>
      <c r="BP283" s="133">
        <v>13098</v>
      </c>
      <c r="BQ283" s="133">
        <v>11983.88</v>
      </c>
      <c r="BR283" s="118">
        <v>0</v>
      </c>
      <c r="BS283" s="164">
        <f t="shared" si="648"/>
        <v>0</v>
      </c>
      <c r="BT283" s="67">
        <f t="shared" si="710"/>
        <v>13098</v>
      </c>
      <c r="BU283" s="67">
        <f t="shared" si="710"/>
        <v>11983.88</v>
      </c>
      <c r="BV283" s="67">
        <f t="shared" si="658"/>
        <v>115565.1</v>
      </c>
      <c r="BW283" s="117"/>
      <c r="BX283" s="133">
        <v>13098</v>
      </c>
      <c r="BY283" s="133">
        <v>3265</v>
      </c>
      <c r="BZ283" s="118">
        <v>0</v>
      </c>
      <c r="CA283" s="118">
        <v>0</v>
      </c>
      <c r="CB283" s="67">
        <f t="shared" si="711"/>
        <v>13098</v>
      </c>
      <c r="CC283" s="67">
        <f t="shared" si="711"/>
        <v>3265</v>
      </c>
      <c r="CD283" s="67">
        <f t="shared" si="659"/>
        <v>118830.1</v>
      </c>
      <c r="CE283" s="117"/>
      <c r="CF283" s="133">
        <v>13098</v>
      </c>
      <c r="CG283" s="133"/>
      <c r="CH283" s="118">
        <v>0</v>
      </c>
      <c r="CI283" s="118"/>
      <c r="CJ283" s="67">
        <f t="shared" si="712"/>
        <v>13098</v>
      </c>
      <c r="CK283" s="67">
        <f t="shared" si="712"/>
        <v>0</v>
      </c>
      <c r="CL283" s="117"/>
      <c r="CM283" s="133">
        <v>13098</v>
      </c>
      <c r="CN283" s="133"/>
      <c r="CO283" s="118">
        <v>0</v>
      </c>
      <c r="CP283" s="118"/>
      <c r="CQ283" s="67">
        <f t="shared" si="713"/>
        <v>13098</v>
      </c>
      <c r="CR283" s="67">
        <f t="shared" si="713"/>
        <v>0</v>
      </c>
      <c r="CS283" s="80"/>
      <c r="CT283" s="66">
        <f t="shared" si="691"/>
        <v>157176</v>
      </c>
      <c r="CU283" s="66">
        <f t="shared" si="692"/>
        <v>118830.1</v>
      </c>
      <c r="CV283" s="66">
        <f t="shared" si="693"/>
        <v>0</v>
      </c>
      <c r="CW283" s="66">
        <f t="shared" si="694"/>
        <v>0</v>
      </c>
      <c r="CX283" s="66">
        <f t="shared" si="714"/>
        <v>157176</v>
      </c>
      <c r="CY283" s="66">
        <f t="shared" si="714"/>
        <v>118830.1</v>
      </c>
    </row>
    <row r="284" spans="1:103" x14ac:dyDescent="0.25">
      <c r="A284" s="87">
        <v>2202020000</v>
      </c>
      <c r="B284" s="86"/>
      <c r="C284" s="85" t="s">
        <v>126</v>
      </c>
      <c r="D284" s="84"/>
      <c r="E284" s="83">
        <f t="shared" ref="E284:J284" si="715">SUM(E285:E287)</f>
        <v>43133</v>
      </c>
      <c r="F284" s="83">
        <f t="shared" si="715"/>
        <v>28047.72</v>
      </c>
      <c r="G284" s="83">
        <f t="shared" si="715"/>
        <v>0</v>
      </c>
      <c r="H284" s="83">
        <f t="shared" si="715"/>
        <v>0</v>
      </c>
      <c r="I284" s="83">
        <f t="shared" si="715"/>
        <v>43133</v>
      </c>
      <c r="J284" s="83">
        <f t="shared" si="715"/>
        <v>28047.72</v>
      </c>
      <c r="K284" s="120"/>
      <c r="L284" s="81">
        <f t="shared" ref="L284:Q284" si="716">SUM(L285:L287)</f>
        <v>43133</v>
      </c>
      <c r="M284" s="83">
        <f t="shared" si="716"/>
        <v>4242</v>
      </c>
      <c r="N284" s="81">
        <f t="shared" si="716"/>
        <v>0</v>
      </c>
      <c r="O284" s="81">
        <f t="shared" si="716"/>
        <v>0</v>
      </c>
      <c r="P284" s="81">
        <f t="shared" si="716"/>
        <v>43133</v>
      </c>
      <c r="Q284" s="81">
        <f t="shared" si="716"/>
        <v>4242</v>
      </c>
      <c r="R284" s="61">
        <f t="shared" si="677"/>
        <v>32289.72</v>
      </c>
      <c r="S284" s="119"/>
      <c r="T284" s="81">
        <f t="shared" ref="T284:Y284" si="717">SUM(T285:T287)</f>
        <v>43133</v>
      </c>
      <c r="U284" s="228">
        <f t="shared" si="717"/>
        <v>4169</v>
      </c>
      <c r="V284" s="81">
        <f t="shared" si="717"/>
        <v>0</v>
      </c>
      <c r="W284" s="81">
        <f t="shared" si="717"/>
        <v>0</v>
      </c>
      <c r="X284" s="81">
        <f t="shared" si="717"/>
        <v>43133</v>
      </c>
      <c r="Y284" s="81">
        <f t="shared" si="717"/>
        <v>4169</v>
      </c>
      <c r="Z284" s="81">
        <f t="shared" si="679"/>
        <v>36458.720000000001</v>
      </c>
      <c r="AA284" s="119"/>
      <c r="AB284" s="81">
        <f t="shared" ref="AB284:AG284" si="718">SUM(AB285:AB287)</f>
        <v>43133</v>
      </c>
      <c r="AC284" s="83">
        <f t="shared" si="718"/>
        <v>4173</v>
      </c>
      <c r="AD284" s="81">
        <f t="shared" si="718"/>
        <v>0</v>
      </c>
      <c r="AE284" s="81">
        <f t="shared" si="718"/>
        <v>0</v>
      </c>
      <c r="AF284" s="81">
        <f t="shared" si="718"/>
        <v>43133</v>
      </c>
      <c r="AG284" s="81">
        <f t="shared" si="718"/>
        <v>4173</v>
      </c>
      <c r="AH284" s="61">
        <f t="shared" si="681"/>
        <v>40631.72</v>
      </c>
      <c r="AI284" s="119"/>
      <c r="AJ284" s="81">
        <f>SUM(AJ285:AJ287)</f>
        <v>43133</v>
      </c>
      <c r="AK284" s="83">
        <f>AK285+AK286+AK287</f>
        <v>4101</v>
      </c>
      <c r="AL284" s="81">
        <f>SUM(AL285:AL287)</f>
        <v>0</v>
      </c>
      <c r="AM284" s="81">
        <f>SUM(AM285:AM287)</f>
        <v>0</v>
      </c>
      <c r="AN284" s="81">
        <f>SUM(AN285:AN287)</f>
        <v>43133</v>
      </c>
      <c r="AO284" s="81">
        <f>SUM(AO285:AO287)</f>
        <v>4101</v>
      </c>
      <c r="AP284" s="61">
        <f t="shared" si="683"/>
        <v>44732.72</v>
      </c>
      <c r="AQ284" s="119"/>
      <c r="AR284" s="81">
        <f t="shared" ref="AR284:AW284" si="719">SUM(AR285:AR287)</f>
        <v>43133</v>
      </c>
      <c r="AS284" s="83">
        <f t="shared" si="719"/>
        <v>4841</v>
      </c>
      <c r="AT284" s="81">
        <f t="shared" si="719"/>
        <v>0</v>
      </c>
      <c r="AU284" s="81">
        <f t="shared" si="719"/>
        <v>0</v>
      </c>
      <c r="AV284" s="81">
        <f t="shared" si="719"/>
        <v>43133</v>
      </c>
      <c r="AW284" s="81">
        <f t="shared" si="719"/>
        <v>4841</v>
      </c>
      <c r="AX284" s="81">
        <f t="shared" si="685"/>
        <v>49573.72</v>
      </c>
      <c r="AY284" s="119"/>
      <c r="AZ284" s="81">
        <f t="shared" ref="AZ284:BE284" si="720">SUM(AZ285:AZ287)</f>
        <v>43133</v>
      </c>
      <c r="BA284" s="83">
        <f t="shared" si="720"/>
        <v>4030</v>
      </c>
      <c r="BB284" s="81">
        <f t="shared" si="720"/>
        <v>0</v>
      </c>
      <c r="BC284" s="81">
        <f t="shared" si="720"/>
        <v>0</v>
      </c>
      <c r="BD284" s="81">
        <f t="shared" si="720"/>
        <v>43133</v>
      </c>
      <c r="BE284" s="81">
        <f t="shared" si="720"/>
        <v>4030</v>
      </c>
      <c r="BF284" s="61">
        <f t="shared" si="687"/>
        <v>53603.72</v>
      </c>
      <c r="BG284" s="119"/>
      <c r="BH284" s="81">
        <f>SUM(BH285:BH287)</f>
        <v>43133</v>
      </c>
      <c r="BI284" s="224">
        <f>BI285+BI286+BI287</f>
        <v>2377.39</v>
      </c>
      <c r="BJ284" s="81">
        <f>SUM(BJ285:BJ287)</f>
        <v>0</v>
      </c>
      <c r="BK284" s="81">
        <f>SUM(BK285:BK287)</f>
        <v>0</v>
      </c>
      <c r="BL284" s="81">
        <f>SUM(BL285:BL287)</f>
        <v>43133</v>
      </c>
      <c r="BM284" s="81">
        <f>SUM(BM285:BM287)</f>
        <v>2377.39</v>
      </c>
      <c r="BN284" s="81">
        <f t="shared" si="689"/>
        <v>55981.11</v>
      </c>
      <c r="BO284" s="119"/>
      <c r="BP284" s="81">
        <f>SUM(BP285:BP287)</f>
        <v>43133</v>
      </c>
      <c r="BQ284" s="81">
        <f>BQ285+BQ286+BQ287</f>
        <v>0</v>
      </c>
      <c r="BR284" s="81">
        <f>SUM(BR285:BR287)</f>
        <v>0</v>
      </c>
      <c r="BS284" s="177">
        <f t="shared" si="648"/>
        <v>0</v>
      </c>
      <c r="BT284" s="81">
        <f>SUM(BT285:BT287)</f>
        <v>43133</v>
      </c>
      <c r="BU284" s="81">
        <f>SUM(BU285:BU287)</f>
        <v>0</v>
      </c>
      <c r="BV284" s="61">
        <f t="shared" si="658"/>
        <v>55981.11</v>
      </c>
      <c r="BW284" s="117"/>
      <c r="BX284" s="81">
        <f t="shared" ref="BX284:CC284" si="721">SUM(BX285:BX287)</f>
        <v>43133</v>
      </c>
      <c r="BY284" s="81">
        <f t="shared" si="721"/>
        <v>48972</v>
      </c>
      <c r="BZ284" s="81">
        <f t="shared" si="721"/>
        <v>0</v>
      </c>
      <c r="CA284" s="81">
        <f t="shared" si="721"/>
        <v>0</v>
      </c>
      <c r="CB284" s="81">
        <f t="shared" si="721"/>
        <v>43133</v>
      </c>
      <c r="CC284" s="81">
        <f t="shared" si="721"/>
        <v>48972</v>
      </c>
      <c r="CD284" s="61">
        <f t="shared" si="659"/>
        <v>104953.11</v>
      </c>
      <c r="CE284" s="117"/>
      <c r="CF284" s="81">
        <f>SUM(CF285:CF287)</f>
        <v>43133</v>
      </c>
      <c r="CG284" s="81"/>
      <c r="CH284" s="81">
        <f>SUM(CH285:CH287)</f>
        <v>0</v>
      </c>
      <c r="CI284" s="81"/>
      <c r="CJ284" s="81">
        <f>SUM(CJ285:CJ287)</f>
        <v>43133</v>
      </c>
      <c r="CK284" s="81">
        <f>SUM(CK285:CK287)</f>
        <v>0</v>
      </c>
      <c r="CL284" s="117"/>
      <c r="CM284" s="81">
        <f>SUM(CM285:CM287)</f>
        <v>43133</v>
      </c>
      <c r="CN284" s="81"/>
      <c r="CO284" s="81">
        <f>SUM(CO285:CO287)</f>
        <v>0</v>
      </c>
      <c r="CP284" s="81"/>
      <c r="CQ284" s="81">
        <f>SUM(CQ285:CQ287)</f>
        <v>43133</v>
      </c>
      <c r="CR284" s="81">
        <f>SUM(CR285:CR287)</f>
        <v>0</v>
      </c>
      <c r="CS284" s="50"/>
      <c r="CT284" s="60">
        <f t="shared" si="691"/>
        <v>517596</v>
      </c>
      <c r="CU284" s="60">
        <f t="shared" si="692"/>
        <v>104953.11</v>
      </c>
      <c r="CV284" s="60">
        <f t="shared" si="693"/>
        <v>0</v>
      </c>
      <c r="CW284" s="60">
        <f t="shared" si="694"/>
        <v>0</v>
      </c>
      <c r="CX284" s="60">
        <f>CX285+CX286+CX287</f>
        <v>517596</v>
      </c>
      <c r="CY284" s="60">
        <f>CY285+CY286+CY287</f>
        <v>104953.11</v>
      </c>
    </row>
    <row r="285" spans="1:103" s="79" customFormat="1" x14ac:dyDescent="0.25">
      <c r="A285" s="90">
        <v>2202020100</v>
      </c>
      <c r="B285" s="103"/>
      <c r="C285" s="102"/>
      <c r="D285" s="219" t="s">
        <v>125</v>
      </c>
      <c r="E285" s="92">
        <v>36331</v>
      </c>
      <c r="F285" s="92">
        <v>23727</v>
      </c>
      <c r="G285" s="73">
        <v>0</v>
      </c>
      <c r="H285" s="73">
        <v>0</v>
      </c>
      <c r="I285" s="73">
        <f t="shared" ref="I285:J287" si="722">E285+G285</f>
        <v>36331</v>
      </c>
      <c r="J285" s="73">
        <f t="shared" si="722"/>
        <v>23727</v>
      </c>
      <c r="K285" s="120"/>
      <c r="L285" s="91">
        <v>36331</v>
      </c>
      <c r="M285" s="72">
        <v>0</v>
      </c>
      <c r="N285" s="118">
        <v>0</v>
      </c>
      <c r="O285" s="118">
        <v>0</v>
      </c>
      <c r="P285" s="67">
        <f t="shared" ref="P285:Q287" si="723">L285+N285</f>
        <v>36331</v>
      </c>
      <c r="Q285" s="67">
        <f t="shared" si="723"/>
        <v>0</v>
      </c>
      <c r="R285" s="67">
        <f t="shared" si="677"/>
        <v>23727</v>
      </c>
      <c r="S285" s="119"/>
      <c r="T285" s="91">
        <v>36331</v>
      </c>
      <c r="U285" s="227">
        <v>0</v>
      </c>
      <c r="V285" s="118">
        <v>0</v>
      </c>
      <c r="W285" s="118">
        <v>0</v>
      </c>
      <c r="X285" s="67">
        <f t="shared" ref="X285:Y287" si="724">T285+V285</f>
        <v>36331</v>
      </c>
      <c r="Y285" s="67">
        <f t="shared" si="724"/>
        <v>0</v>
      </c>
      <c r="Z285" s="115">
        <f t="shared" si="679"/>
        <v>23727</v>
      </c>
      <c r="AA285" s="119"/>
      <c r="AB285" s="91">
        <v>36331</v>
      </c>
      <c r="AC285" s="72">
        <v>0</v>
      </c>
      <c r="AD285" s="118">
        <v>0</v>
      </c>
      <c r="AE285" s="118">
        <v>0</v>
      </c>
      <c r="AF285" s="67">
        <f t="shared" ref="AF285:AG287" si="725">AB285+AD285</f>
        <v>36331</v>
      </c>
      <c r="AG285" s="67">
        <f t="shared" si="725"/>
        <v>0</v>
      </c>
      <c r="AH285" s="67">
        <f t="shared" si="681"/>
        <v>23727</v>
      </c>
      <c r="AI285" s="119"/>
      <c r="AJ285" s="91">
        <v>36331</v>
      </c>
      <c r="AK285" s="72">
        <v>0</v>
      </c>
      <c r="AL285" s="118">
        <v>0</v>
      </c>
      <c r="AM285" s="118">
        <v>0</v>
      </c>
      <c r="AN285" s="67">
        <f t="shared" ref="AN285:AO287" si="726">AJ285+AL285</f>
        <v>36331</v>
      </c>
      <c r="AO285" s="67">
        <f t="shared" si="726"/>
        <v>0</v>
      </c>
      <c r="AP285" s="67">
        <f t="shared" si="683"/>
        <v>23727</v>
      </c>
      <c r="AQ285" s="119"/>
      <c r="AR285" s="91">
        <v>36331</v>
      </c>
      <c r="AS285" s="72">
        <v>0</v>
      </c>
      <c r="AT285" s="118">
        <v>0</v>
      </c>
      <c r="AU285" s="118">
        <v>0</v>
      </c>
      <c r="AV285" s="67">
        <f t="shared" ref="AV285:AW287" si="727">AR285+AT285</f>
        <v>36331</v>
      </c>
      <c r="AW285" s="67">
        <f t="shared" si="727"/>
        <v>0</v>
      </c>
      <c r="AX285" s="115">
        <f t="shared" si="685"/>
        <v>23727</v>
      </c>
      <c r="AY285" s="119"/>
      <c r="AZ285" s="91">
        <v>36331</v>
      </c>
      <c r="BA285" s="72">
        <v>0</v>
      </c>
      <c r="BB285" s="118">
        <v>0</v>
      </c>
      <c r="BC285" s="118">
        <v>0</v>
      </c>
      <c r="BD285" s="67">
        <f t="shared" ref="BD285:BE287" si="728">AZ285+BB285</f>
        <v>36331</v>
      </c>
      <c r="BE285" s="67">
        <f t="shared" si="728"/>
        <v>0</v>
      </c>
      <c r="BF285" s="67">
        <f t="shared" si="687"/>
        <v>23727</v>
      </c>
      <c r="BG285" s="119"/>
      <c r="BH285" s="91">
        <v>36331</v>
      </c>
      <c r="BI285" s="225">
        <v>0</v>
      </c>
      <c r="BJ285" s="118">
        <v>0</v>
      </c>
      <c r="BK285" s="118">
        <v>0</v>
      </c>
      <c r="BL285" s="67">
        <f t="shared" ref="BL285:BM287" si="729">BH285+BJ285</f>
        <v>36331</v>
      </c>
      <c r="BM285" s="67">
        <f t="shared" si="729"/>
        <v>0</v>
      </c>
      <c r="BN285" s="115">
        <f t="shared" si="689"/>
        <v>23727</v>
      </c>
      <c r="BO285" s="119"/>
      <c r="BP285" s="91">
        <v>36331</v>
      </c>
      <c r="BQ285" s="91">
        <v>0</v>
      </c>
      <c r="BR285" s="118">
        <v>0</v>
      </c>
      <c r="BS285" s="164">
        <f t="shared" si="648"/>
        <v>0</v>
      </c>
      <c r="BT285" s="67">
        <f t="shared" ref="BT285:BU287" si="730">BP285+BR285</f>
        <v>36331</v>
      </c>
      <c r="BU285" s="67">
        <f t="shared" si="730"/>
        <v>0</v>
      </c>
      <c r="BV285" s="67">
        <f t="shared" si="658"/>
        <v>23727</v>
      </c>
      <c r="BW285" s="117"/>
      <c r="BX285" s="91">
        <v>36331</v>
      </c>
      <c r="BY285" s="91">
        <v>48972</v>
      </c>
      <c r="BZ285" s="118">
        <v>0</v>
      </c>
      <c r="CA285" s="118">
        <v>0</v>
      </c>
      <c r="CB285" s="67">
        <f t="shared" ref="CB285:CC287" si="731">BX285+BZ285</f>
        <v>36331</v>
      </c>
      <c r="CC285" s="67">
        <f t="shared" si="731"/>
        <v>48972</v>
      </c>
      <c r="CD285" s="67">
        <f t="shared" si="659"/>
        <v>72699</v>
      </c>
      <c r="CE285" s="117"/>
      <c r="CF285" s="91">
        <v>36331</v>
      </c>
      <c r="CG285" s="91"/>
      <c r="CH285" s="118">
        <v>0</v>
      </c>
      <c r="CI285" s="118"/>
      <c r="CJ285" s="67">
        <f t="shared" ref="CJ285:CK287" si="732">CF285+CH285</f>
        <v>36331</v>
      </c>
      <c r="CK285" s="67">
        <f t="shared" si="732"/>
        <v>0</v>
      </c>
      <c r="CL285" s="117"/>
      <c r="CM285" s="91">
        <v>36331</v>
      </c>
      <c r="CN285" s="91"/>
      <c r="CO285" s="118">
        <v>0</v>
      </c>
      <c r="CP285" s="118"/>
      <c r="CQ285" s="67">
        <f t="shared" ref="CQ285:CR287" si="733">CM285+CO285</f>
        <v>36331</v>
      </c>
      <c r="CR285" s="67">
        <f t="shared" si="733"/>
        <v>0</v>
      </c>
      <c r="CS285" s="80"/>
      <c r="CT285" s="66">
        <f t="shared" si="691"/>
        <v>435972</v>
      </c>
      <c r="CU285" s="66">
        <f t="shared" si="692"/>
        <v>72699</v>
      </c>
      <c r="CV285" s="66">
        <f t="shared" si="693"/>
        <v>0</v>
      </c>
      <c r="CW285" s="66">
        <f t="shared" si="694"/>
        <v>0</v>
      </c>
      <c r="CX285" s="66">
        <f t="shared" ref="CX285:CY287" si="734">I285+P285+X285+AF285+AN285+AV285+BD285+BL285+BT285+CB285+CJ285+CQ285</f>
        <v>435972</v>
      </c>
      <c r="CY285" s="66">
        <f t="shared" si="734"/>
        <v>72699</v>
      </c>
    </row>
    <row r="286" spans="1:103" s="79" customFormat="1" x14ac:dyDescent="0.25">
      <c r="A286" s="90">
        <v>2202020200</v>
      </c>
      <c r="B286" s="103"/>
      <c r="C286" s="102"/>
      <c r="D286" s="219" t="s">
        <v>113</v>
      </c>
      <c r="E286" s="116">
        <v>0</v>
      </c>
      <c r="F286" s="116">
        <v>0</v>
      </c>
      <c r="G286" s="73">
        <v>0</v>
      </c>
      <c r="H286" s="73">
        <v>0</v>
      </c>
      <c r="I286" s="73">
        <f t="shared" si="722"/>
        <v>0</v>
      </c>
      <c r="J286" s="73">
        <f t="shared" si="722"/>
        <v>0</v>
      </c>
      <c r="K286" s="120"/>
      <c r="L286" s="115">
        <v>0</v>
      </c>
      <c r="M286" s="72">
        <v>0</v>
      </c>
      <c r="N286" s="118">
        <v>0</v>
      </c>
      <c r="O286" s="118">
        <v>0</v>
      </c>
      <c r="P286" s="67">
        <f t="shared" si="723"/>
        <v>0</v>
      </c>
      <c r="Q286" s="67">
        <f t="shared" si="723"/>
        <v>0</v>
      </c>
      <c r="R286" s="67">
        <f t="shared" si="677"/>
        <v>0</v>
      </c>
      <c r="S286" s="119"/>
      <c r="T286" s="115">
        <v>0</v>
      </c>
      <c r="U286" s="227">
        <v>0</v>
      </c>
      <c r="V286" s="118">
        <v>0</v>
      </c>
      <c r="W286" s="118">
        <v>0</v>
      </c>
      <c r="X286" s="67">
        <f t="shared" si="724"/>
        <v>0</v>
      </c>
      <c r="Y286" s="67">
        <f t="shared" si="724"/>
        <v>0</v>
      </c>
      <c r="Z286" s="115">
        <f t="shared" si="679"/>
        <v>0</v>
      </c>
      <c r="AA286" s="119"/>
      <c r="AB286" s="115">
        <v>0</v>
      </c>
      <c r="AC286" s="72">
        <v>0</v>
      </c>
      <c r="AD286" s="118">
        <v>0</v>
      </c>
      <c r="AE286" s="118">
        <v>0</v>
      </c>
      <c r="AF286" s="67">
        <f t="shared" si="725"/>
        <v>0</v>
      </c>
      <c r="AG286" s="67">
        <f t="shared" si="725"/>
        <v>0</v>
      </c>
      <c r="AH286" s="67">
        <f t="shared" si="681"/>
        <v>0</v>
      </c>
      <c r="AI286" s="119"/>
      <c r="AJ286" s="115">
        <v>0</v>
      </c>
      <c r="AK286" s="72">
        <v>0</v>
      </c>
      <c r="AL286" s="118">
        <v>0</v>
      </c>
      <c r="AM286" s="118">
        <v>0</v>
      </c>
      <c r="AN286" s="67">
        <f t="shared" si="726"/>
        <v>0</v>
      </c>
      <c r="AO286" s="67">
        <f t="shared" si="726"/>
        <v>0</v>
      </c>
      <c r="AP286" s="67">
        <f t="shared" si="683"/>
        <v>0</v>
      </c>
      <c r="AQ286" s="119"/>
      <c r="AR286" s="115">
        <v>0</v>
      </c>
      <c r="AS286" s="72">
        <v>0</v>
      </c>
      <c r="AT286" s="118">
        <v>0</v>
      </c>
      <c r="AU286" s="118">
        <v>0</v>
      </c>
      <c r="AV286" s="67">
        <f t="shared" si="727"/>
        <v>0</v>
      </c>
      <c r="AW286" s="67">
        <f t="shared" si="727"/>
        <v>0</v>
      </c>
      <c r="AX286" s="115">
        <f t="shared" si="685"/>
        <v>0</v>
      </c>
      <c r="AY286" s="119"/>
      <c r="AZ286" s="115">
        <v>0</v>
      </c>
      <c r="BA286" s="72">
        <v>0</v>
      </c>
      <c r="BB286" s="118">
        <v>0</v>
      </c>
      <c r="BC286" s="118">
        <v>0</v>
      </c>
      <c r="BD286" s="67">
        <f t="shared" si="728"/>
        <v>0</v>
      </c>
      <c r="BE286" s="67">
        <f t="shared" si="728"/>
        <v>0</v>
      </c>
      <c r="BF286" s="67">
        <f t="shared" si="687"/>
        <v>0</v>
      </c>
      <c r="BG286" s="119"/>
      <c r="BH286" s="115">
        <v>0</v>
      </c>
      <c r="BI286" s="225">
        <v>0</v>
      </c>
      <c r="BJ286" s="118">
        <v>0</v>
      </c>
      <c r="BK286" s="118">
        <v>0</v>
      </c>
      <c r="BL286" s="67">
        <f t="shared" si="729"/>
        <v>0</v>
      </c>
      <c r="BM286" s="67">
        <f t="shared" si="729"/>
        <v>0</v>
      </c>
      <c r="BN286" s="115">
        <f t="shared" si="689"/>
        <v>0</v>
      </c>
      <c r="BO286" s="119"/>
      <c r="BP286" s="115">
        <v>0</v>
      </c>
      <c r="BQ286" s="115">
        <v>0</v>
      </c>
      <c r="BR286" s="118">
        <v>0</v>
      </c>
      <c r="BS286" s="176">
        <f t="shared" si="648"/>
        <v>0</v>
      </c>
      <c r="BT286" s="67">
        <f t="shared" si="730"/>
        <v>0</v>
      </c>
      <c r="BU286" s="67">
        <f t="shared" si="730"/>
        <v>0</v>
      </c>
      <c r="BV286" s="67">
        <f t="shared" si="658"/>
        <v>0</v>
      </c>
      <c r="BW286" s="117"/>
      <c r="BX286" s="115">
        <v>0</v>
      </c>
      <c r="BY286" s="118">
        <v>0</v>
      </c>
      <c r="BZ286" s="118">
        <v>0</v>
      </c>
      <c r="CA286" s="118">
        <v>0</v>
      </c>
      <c r="CB286" s="67">
        <f t="shared" si="731"/>
        <v>0</v>
      </c>
      <c r="CC286" s="67">
        <f t="shared" si="731"/>
        <v>0</v>
      </c>
      <c r="CD286" s="67">
        <f t="shared" si="659"/>
        <v>0</v>
      </c>
      <c r="CE286" s="117"/>
      <c r="CF286" s="115">
        <v>0</v>
      </c>
      <c r="CG286" s="115"/>
      <c r="CH286" s="118">
        <v>0</v>
      </c>
      <c r="CI286" s="118"/>
      <c r="CJ286" s="67">
        <f t="shared" si="732"/>
        <v>0</v>
      </c>
      <c r="CK286" s="67">
        <f t="shared" si="732"/>
        <v>0</v>
      </c>
      <c r="CL286" s="117"/>
      <c r="CM286" s="115">
        <v>0</v>
      </c>
      <c r="CN286" s="115"/>
      <c r="CO286" s="118">
        <v>0</v>
      </c>
      <c r="CP286" s="118"/>
      <c r="CQ286" s="67">
        <f t="shared" si="733"/>
        <v>0</v>
      </c>
      <c r="CR286" s="67">
        <f t="shared" si="733"/>
        <v>0</v>
      </c>
      <c r="CS286" s="80"/>
      <c r="CT286" s="66">
        <f t="shared" si="691"/>
        <v>0</v>
      </c>
      <c r="CU286" s="66">
        <f t="shared" si="692"/>
        <v>0</v>
      </c>
      <c r="CV286" s="66">
        <f t="shared" si="693"/>
        <v>0</v>
      </c>
      <c r="CW286" s="66">
        <f t="shared" si="694"/>
        <v>0</v>
      </c>
      <c r="CX286" s="66">
        <f t="shared" si="734"/>
        <v>0</v>
      </c>
      <c r="CY286" s="66">
        <f t="shared" si="734"/>
        <v>0</v>
      </c>
    </row>
    <row r="287" spans="1:103" s="79" customFormat="1" x14ac:dyDescent="0.25">
      <c r="A287" s="90">
        <v>2202029000</v>
      </c>
      <c r="B287" s="103"/>
      <c r="C287" s="229"/>
      <c r="D287" s="88" t="s">
        <v>124</v>
      </c>
      <c r="E287" s="116">
        <v>6802</v>
      </c>
      <c r="F287" s="116">
        <v>4320.72</v>
      </c>
      <c r="G287" s="73">
        <v>0</v>
      </c>
      <c r="H287" s="73">
        <v>0</v>
      </c>
      <c r="I287" s="73">
        <f t="shared" si="722"/>
        <v>6802</v>
      </c>
      <c r="J287" s="73">
        <f t="shared" si="722"/>
        <v>4320.72</v>
      </c>
      <c r="K287" s="120"/>
      <c r="L287" s="115">
        <v>6802</v>
      </c>
      <c r="M287" s="72">
        <v>4242</v>
      </c>
      <c r="N287" s="118">
        <v>0</v>
      </c>
      <c r="O287" s="118">
        <v>0</v>
      </c>
      <c r="P287" s="67">
        <f t="shared" si="723"/>
        <v>6802</v>
      </c>
      <c r="Q287" s="67">
        <f t="shared" si="723"/>
        <v>4242</v>
      </c>
      <c r="R287" s="67">
        <f t="shared" si="677"/>
        <v>8562.7200000000012</v>
      </c>
      <c r="S287" s="119"/>
      <c r="T287" s="115">
        <v>6802</v>
      </c>
      <c r="U287" s="227">
        <v>4169</v>
      </c>
      <c r="V287" s="118">
        <v>0</v>
      </c>
      <c r="W287" s="118">
        <v>0</v>
      </c>
      <c r="X287" s="67">
        <f t="shared" si="724"/>
        <v>6802</v>
      </c>
      <c r="Y287" s="67">
        <f t="shared" si="724"/>
        <v>4169</v>
      </c>
      <c r="Z287" s="115">
        <f t="shared" si="679"/>
        <v>12731.720000000001</v>
      </c>
      <c r="AA287" s="119"/>
      <c r="AB287" s="115">
        <v>6802</v>
      </c>
      <c r="AC287" s="72">
        <v>4173</v>
      </c>
      <c r="AD287" s="118">
        <v>0</v>
      </c>
      <c r="AE287" s="118">
        <v>0</v>
      </c>
      <c r="AF287" s="67">
        <f t="shared" si="725"/>
        <v>6802</v>
      </c>
      <c r="AG287" s="67">
        <f t="shared" si="725"/>
        <v>4173</v>
      </c>
      <c r="AH287" s="67">
        <f t="shared" si="681"/>
        <v>16904.72</v>
      </c>
      <c r="AI287" s="119"/>
      <c r="AJ287" s="115">
        <v>6802</v>
      </c>
      <c r="AK287" s="72">
        <v>4101</v>
      </c>
      <c r="AL287" s="118">
        <v>0</v>
      </c>
      <c r="AM287" s="118">
        <v>0</v>
      </c>
      <c r="AN287" s="67">
        <f t="shared" si="726"/>
        <v>6802</v>
      </c>
      <c r="AO287" s="67">
        <f t="shared" si="726"/>
        <v>4101</v>
      </c>
      <c r="AP287" s="67">
        <f t="shared" si="683"/>
        <v>21005.72</v>
      </c>
      <c r="AQ287" s="119"/>
      <c r="AR287" s="115">
        <v>6802</v>
      </c>
      <c r="AS287" s="72">
        <v>4841</v>
      </c>
      <c r="AT287" s="118">
        <v>0</v>
      </c>
      <c r="AU287" s="118">
        <v>0</v>
      </c>
      <c r="AV287" s="67">
        <f t="shared" si="727"/>
        <v>6802</v>
      </c>
      <c r="AW287" s="67">
        <f t="shared" si="727"/>
        <v>4841</v>
      </c>
      <c r="AX287" s="115">
        <f t="shared" si="685"/>
        <v>25846.720000000001</v>
      </c>
      <c r="AY287" s="119"/>
      <c r="AZ287" s="115">
        <v>6802</v>
      </c>
      <c r="BA287" s="72">
        <v>4030</v>
      </c>
      <c r="BB287" s="118">
        <v>0</v>
      </c>
      <c r="BC287" s="118">
        <v>0</v>
      </c>
      <c r="BD287" s="67">
        <f t="shared" si="728"/>
        <v>6802</v>
      </c>
      <c r="BE287" s="67">
        <f t="shared" si="728"/>
        <v>4030</v>
      </c>
      <c r="BF287" s="67">
        <f t="shared" si="687"/>
        <v>29876.720000000001</v>
      </c>
      <c r="BG287" s="119"/>
      <c r="BH287" s="115">
        <v>6802</v>
      </c>
      <c r="BI287" s="225">
        <v>2377.39</v>
      </c>
      <c r="BJ287" s="118">
        <v>0</v>
      </c>
      <c r="BK287" s="118">
        <v>0</v>
      </c>
      <c r="BL287" s="67">
        <f t="shared" si="729"/>
        <v>6802</v>
      </c>
      <c r="BM287" s="67">
        <f t="shared" si="729"/>
        <v>2377.39</v>
      </c>
      <c r="BN287" s="115">
        <f t="shared" si="689"/>
        <v>32254.11</v>
      </c>
      <c r="BO287" s="119"/>
      <c r="BP287" s="115">
        <v>6802</v>
      </c>
      <c r="BQ287" s="115">
        <v>0</v>
      </c>
      <c r="BR287" s="118">
        <v>0</v>
      </c>
      <c r="BS287" s="164">
        <f t="shared" si="648"/>
        <v>0</v>
      </c>
      <c r="BT287" s="67">
        <f t="shared" si="730"/>
        <v>6802</v>
      </c>
      <c r="BU287" s="67">
        <f t="shared" si="730"/>
        <v>0</v>
      </c>
      <c r="BV287" s="67">
        <f t="shared" si="658"/>
        <v>32254.11</v>
      </c>
      <c r="BW287" s="117"/>
      <c r="BX287" s="115">
        <v>6802</v>
      </c>
      <c r="BY287" s="118">
        <v>0</v>
      </c>
      <c r="BZ287" s="118">
        <v>0</v>
      </c>
      <c r="CA287" s="118">
        <v>0</v>
      </c>
      <c r="CB287" s="67">
        <f t="shared" si="731"/>
        <v>6802</v>
      </c>
      <c r="CC287" s="67">
        <f t="shared" si="731"/>
        <v>0</v>
      </c>
      <c r="CD287" s="67">
        <f t="shared" si="659"/>
        <v>32254.11</v>
      </c>
      <c r="CE287" s="117"/>
      <c r="CF287" s="115">
        <v>6802</v>
      </c>
      <c r="CG287" s="115"/>
      <c r="CH287" s="118">
        <v>0</v>
      </c>
      <c r="CI287" s="118"/>
      <c r="CJ287" s="67">
        <f t="shared" si="732"/>
        <v>6802</v>
      </c>
      <c r="CK287" s="67">
        <f t="shared" si="732"/>
        <v>0</v>
      </c>
      <c r="CL287" s="117"/>
      <c r="CM287" s="115">
        <v>6802</v>
      </c>
      <c r="CN287" s="115"/>
      <c r="CO287" s="118">
        <v>0</v>
      </c>
      <c r="CP287" s="118"/>
      <c r="CQ287" s="67">
        <f t="shared" si="733"/>
        <v>6802</v>
      </c>
      <c r="CR287" s="67">
        <f t="shared" si="733"/>
        <v>0</v>
      </c>
      <c r="CS287" s="80"/>
      <c r="CT287" s="66">
        <f t="shared" si="691"/>
        <v>81624</v>
      </c>
      <c r="CU287" s="66">
        <f t="shared" si="692"/>
        <v>32254.11</v>
      </c>
      <c r="CV287" s="66">
        <f t="shared" si="693"/>
        <v>0</v>
      </c>
      <c r="CW287" s="66">
        <f t="shared" si="694"/>
        <v>0</v>
      </c>
      <c r="CX287" s="66">
        <f t="shared" si="734"/>
        <v>81624</v>
      </c>
      <c r="CY287" s="66">
        <f t="shared" si="734"/>
        <v>32254.11</v>
      </c>
    </row>
    <row r="288" spans="1:103" x14ac:dyDescent="0.25">
      <c r="A288" s="87">
        <v>2202030000</v>
      </c>
      <c r="B288" s="86"/>
      <c r="C288" s="85" t="s">
        <v>123</v>
      </c>
      <c r="D288" s="84"/>
      <c r="E288" s="83">
        <f t="shared" ref="E288:J288" si="735">SUM(E289:E291)</f>
        <v>44843</v>
      </c>
      <c r="F288" s="83">
        <f t="shared" si="735"/>
        <v>21423.31</v>
      </c>
      <c r="G288" s="83">
        <f t="shared" si="735"/>
        <v>0</v>
      </c>
      <c r="H288" s="83">
        <f t="shared" si="735"/>
        <v>0</v>
      </c>
      <c r="I288" s="83">
        <f t="shared" si="735"/>
        <v>44843</v>
      </c>
      <c r="J288" s="83">
        <f t="shared" si="735"/>
        <v>21423.31</v>
      </c>
      <c r="K288" s="120"/>
      <c r="L288" s="81">
        <f t="shared" ref="L288:Q288" si="736">SUM(L289:L291)</f>
        <v>44843</v>
      </c>
      <c r="M288" s="83">
        <f t="shared" si="736"/>
        <v>24018.18</v>
      </c>
      <c r="N288" s="81">
        <f t="shared" si="736"/>
        <v>0</v>
      </c>
      <c r="O288" s="81">
        <f t="shared" si="736"/>
        <v>0</v>
      </c>
      <c r="P288" s="81">
        <f t="shared" si="736"/>
        <v>44843</v>
      </c>
      <c r="Q288" s="81">
        <f t="shared" si="736"/>
        <v>24018.18</v>
      </c>
      <c r="R288" s="61">
        <f t="shared" si="677"/>
        <v>45441.490000000005</v>
      </c>
      <c r="S288" s="119"/>
      <c r="T288" s="81">
        <f t="shared" ref="T288:Y288" si="737">SUM(T289:T291)</f>
        <v>44843</v>
      </c>
      <c r="U288" s="228">
        <f t="shared" si="737"/>
        <v>20349</v>
      </c>
      <c r="V288" s="81">
        <f t="shared" si="737"/>
        <v>0</v>
      </c>
      <c r="W288" s="81">
        <f t="shared" si="737"/>
        <v>0</v>
      </c>
      <c r="X288" s="81">
        <f t="shared" si="737"/>
        <v>44843</v>
      </c>
      <c r="Y288" s="81">
        <f t="shared" si="737"/>
        <v>20349</v>
      </c>
      <c r="Z288" s="81">
        <f t="shared" si="679"/>
        <v>65790.490000000005</v>
      </c>
      <c r="AA288" s="119"/>
      <c r="AB288" s="81">
        <f t="shared" ref="AB288:AG288" si="738">SUM(AB289:AB291)</f>
        <v>44843</v>
      </c>
      <c r="AC288" s="83">
        <f t="shared" si="738"/>
        <v>16678</v>
      </c>
      <c r="AD288" s="81">
        <f t="shared" si="738"/>
        <v>0</v>
      </c>
      <c r="AE288" s="81">
        <f t="shared" si="738"/>
        <v>0</v>
      </c>
      <c r="AF288" s="81">
        <f t="shared" si="738"/>
        <v>44843</v>
      </c>
      <c r="AG288" s="81">
        <f t="shared" si="738"/>
        <v>16678</v>
      </c>
      <c r="AH288" s="61">
        <f t="shared" si="681"/>
        <v>82468.490000000005</v>
      </c>
      <c r="AI288" s="119"/>
      <c r="AJ288" s="81">
        <f>SUM(AJ289:AJ291)</f>
        <v>44843</v>
      </c>
      <c r="AK288" s="83">
        <f>AK289+AK290+AK291</f>
        <v>20725.43</v>
      </c>
      <c r="AL288" s="81">
        <f>SUM(AL289:AL291)</f>
        <v>0</v>
      </c>
      <c r="AM288" s="81">
        <f>SUM(AM289:AM291)</f>
        <v>0</v>
      </c>
      <c r="AN288" s="81">
        <f>SUM(AN289:AN291)</f>
        <v>44843</v>
      </c>
      <c r="AO288" s="81">
        <f>SUM(AO289:AO291)</f>
        <v>20725.43</v>
      </c>
      <c r="AP288" s="61">
        <f t="shared" si="683"/>
        <v>103193.92000000001</v>
      </c>
      <c r="AQ288" s="119"/>
      <c r="AR288" s="81">
        <f t="shared" ref="AR288:AW288" si="739">SUM(AR289:AR291)</f>
        <v>44843</v>
      </c>
      <c r="AS288" s="83">
        <f t="shared" si="739"/>
        <v>29634</v>
      </c>
      <c r="AT288" s="81">
        <f t="shared" si="739"/>
        <v>0</v>
      </c>
      <c r="AU288" s="81">
        <f t="shared" si="739"/>
        <v>0</v>
      </c>
      <c r="AV288" s="81">
        <f t="shared" si="739"/>
        <v>44843</v>
      </c>
      <c r="AW288" s="81">
        <f t="shared" si="739"/>
        <v>29634</v>
      </c>
      <c r="AX288" s="81">
        <f t="shared" si="685"/>
        <v>132827.92000000001</v>
      </c>
      <c r="AY288" s="119"/>
      <c r="AZ288" s="81">
        <f t="shared" ref="AZ288:BE288" si="740">SUM(AZ289:AZ291)</f>
        <v>44843</v>
      </c>
      <c r="BA288" s="83">
        <f t="shared" si="740"/>
        <v>17212</v>
      </c>
      <c r="BB288" s="81">
        <f t="shared" si="740"/>
        <v>0</v>
      </c>
      <c r="BC288" s="81">
        <f t="shared" si="740"/>
        <v>0</v>
      </c>
      <c r="BD288" s="81">
        <f t="shared" si="740"/>
        <v>44843</v>
      </c>
      <c r="BE288" s="81">
        <f t="shared" si="740"/>
        <v>17212</v>
      </c>
      <c r="BF288" s="61">
        <f t="shared" si="687"/>
        <v>150039.92000000001</v>
      </c>
      <c r="BG288" s="119"/>
      <c r="BH288" s="81">
        <f>SUM(BH289:BH291)</f>
        <v>44843</v>
      </c>
      <c r="BI288" s="224">
        <f>BI289+BI290+BI291</f>
        <v>53488.119999999995</v>
      </c>
      <c r="BJ288" s="81">
        <f>SUM(BJ289:BJ291)</f>
        <v>0</v>
      </c>
      <c r="BK288" s="81">
        <f>SUM(BK289:BK291)</f>
        <v>0</v>
      </c>
      <c r="BL288" s="81">
        <f>SUM(BL289:BL291)</f>
        <v>44843</v>
      </c>
      <c r="BM288" s="81">
        <f>SUM(BM289:BM291)</f>
        <v>53488.119999999995</v>
      </c>
      <c r="BN288" s="81">
        <f t="shared" si="689"/>
        <v>203528.04</v>
      </c>
      <c r="BO288" s="119"/>
      <c r="BP288" s="81">
        <f>SUM(BP289:BP291)</f>
        <v>44843</v>
      </c>
      <c r="BQ288" s="81">
        <f>BQ289+BQ290+BQ291</f>
        <v>14197.679999999998</v>
      </c>
      <c r="BR288" s="81">
        <f>SUM(BR289:BR291)</f>
        <v>0</v>
      </c>
      <c r="BS288" s="177">
        <f t="shared" si="648"/>
        <v>0</v>
      </c>
      <c r="BT288" s="81">
        <f>SUM(BT289:BT291)</f>
        <v>44843</v>
      </c>
      <c r="BU288" s="81">
        <f>SUM(BU289:BU291)</f>
        <v>14197.679999999998</v>
      </c>
      <c r="BV288" s="61">
        <f t="shared" si="658"/>
        <v>217725.72</v>
      </c>
      <c r="BW288" s="117"/>
      <c r="BX288" s="81">
        <f t="shared" ref="BX288:CC288" si="741">SUM(BX289:BX291)</f>
        <v>44843</v>
      </c>
      <c r="BY288" s="81">
        <f t="shared" si="741"/>
        <v>21486</v>
      </c>
      <c r="BZ288" s="81">
        <f t="shared" si="741"/>
        <v>0</v>
      </c>
      <c r="CA288" s="81">
        <f t="shared" si="741"/>
        <v>0</v>
      </c>
      <c r="CB288" s="81">
        <f t="shared" si="741"/>
        <v>44843</v>
      </c>
      <c r="CC288" s="81">
        <f t="shared" si="741"/>
        <v>21486</v>
      </c>
      <c r="CD288" s="61">
        <f t="shared" si="659"/>
        <v>239211.72</v>
      </c>
      <c r="CE288" s="117"/>
      <c r="CF288" s="81">
        <f>SUM(CF289:CF291)</f>
        <v>44843</v>
      </c>
      <c r="CG288" s="81"/>
      <c r="CH288" s="81">
        <f>SUM(CH289:CH291)</f>
        <v>0</v>
      </c>
      <c r="CI288" s="81"/>
      <c r="CJ288" s="81">
        <f>SUM(CJ289:CJ291)</f>
        <v>44843</v>
      </c>
      <c r="CK288" s="81">
        <f>SUM(CK289:CK291)</f>
        <v>0</v>
      </c>
      <c r="CL288" s="117"/>
      <c r="CM288" s="81">
        <f>SUM(CM289:CM291)</f>
        <v>44843</v>
      </c>
      <c r="CN288" s="81"/>
      <c r="CO288" s="81">
        <f>SUM(CO289:CO291)</f>
        <v>0</v>
      </c>
      <c r="CP288" s="81"/>
      <c r="CQ288" s="81">
        <f>SUM(CQ289:CQ291)</f>
        <v>44843</v>
      </c>
      <c r="CR288" s="81">
        <f>SUM(CR289:CR291)</f>
        <v>0</v>
      </c>
      <c r="CS288" s="50"/>
      <c r="CT288" s="60">
        <f t="shared" si="691"/>
        <v>538116</v>
      </c>
      <c r="CU288" s="60">
        <f t="shared" si="692"/>
        <v>239211.72</v>
      </c>
      <c r="CV288" s="60">
        <f t="shared" si="693"/>
        <v>0</v>
      </c>
      <c r="CW288" s="60">
        <f t="shared" si="694"/>
        <v>0</v>
      </c>
      <c r="CX288" s="60">
        <f>CX289+CX290+CX291</f>
        <v>538116</v>
      </c>
      <c r="CY288" s="60">
        <f>CY289+CY290+CY291</f>
        <v>239211.71999999997</v>
      </c>
    </row>
    <row r="289" spans="1:103" s="79" customFormat="1" x14ac:dyDescent="0.25">
      <c r="A289" s="90">
        <v>2202030100</v>
      </c>
      <c r="B289" s="103"/>
      <c r="C289" s="102"/>
      <c r="D289" s="88" t="s">
        <v>122</v>
      </c>
      <c r="E289" s="116">
        <v>12812</v>
      </c>
      <c r="F289" s="116">
        <v>4765.13</v>
      </c>
      <c r="G289" s="73">
        <v>0</v>
      </c>
      <c r="H289" s="73">
        <v>0</v>
      </c>
      <c r="I289" s="73">
        <f t="shared" ref="I289:J292" si="742">E289+G289</f>
        <v>12812</v>
      </c>
      <c r="J289" s="73">
        <f t="shared" si="742"/>
        <v>4765.13</v>
      </c>
      <c r="K289" s="120"/>
      <c r="L289" s="115">
        <v>12812</v>
      </c>
      <c r="M289" s="72">
        <v>6862</v>
      </c>
      <c r="N289" s="118">
        <v>0</v>
      </c>
      <c r="O289" s="118">
        <v>0</v>
      </c>
      <c r="P289" s="67">
        <f t="shared" ref="P289:Q292" si="743">L289+N289</f>
        <v>12812</v>
      </c>
      <c r="Q289" s="67">
        <f t="shared" si="743"/>
        <v>6862</v>
      </c>
      <c r="R289" s="67">
        <f t="shared" si="677"/>
        <v>11627.130000000001</v>
      </c>
      <c r="S289" s="119"/>
      <c r="T289" s="115">
        <v>12812</v>
      </c>
      <c r="U289" s="227">
        <v>5814</v>
      </c>
      <c r="V289" s="118">
        <v>0</v>
      </c>
      <c r="W289" s="118">
        <v>0</v>
      </c>
      <c r="X289" s="67">
        <f t="shared" ref="X289:Y292" si="744">T289+V289</f>
        <v>12812</v>
      </c>
      <c r="Y289" s="67">
        <f t="shared" si="744"/>
        <v>5814</v>
      </c>
      <c r="Z289" s="115">
        <f t="shared" si="679"/>
        <v>17441.13</v>
      </c>
      <c r="AA289" s="119"/>
      <c r="AB289" s="226">
        <v>12812</v>
      </c>
      <c r="AC289" s="72">
        <v>4765</v>
      </c>
      <c r="AD289" s="118">
        <v>0</v>
      </c>
      <c r="AE289" s="118">
        <v>0</v>
      </c>
      <c r="AF289" s="67">
        <f t="shared" ref="AF289:AG292" si="745">AB289+AD289</f>
        <v>12812</v>
      </c>
      <c r="AG289" s="67">
        <f t="shared" si="745"/>
        <v>4765</v>
      </c>
      <c r="AH289" s="67">
        <f t="shared" si="681"/>
        <v>22206.13</v>
      </c>
      <c r="AI289" s="119"/>
      <c r="AJ289" s="115">
        <v>12812</v>
      </c>
      <c r="AK289" s="72">
        <v>5921.43</v>
      </c>
      <c r="AL289" s="118">
        <v>0</v>
      </c>
      <c r="AM289" s="118">
        <v>0</v>
      </c>
      <c r="AN289" s="67">
        <f t="shared" ref="AN289:AO292" si="746">AJ289+AL289</f>
        <v>12812</v>
      </c>
      <c r="AO289" s="67">
        <f t="shared" si="746"/>
        <v>5921.43</v>
      </c>
      <c r="AP289" s="67">
        <f t="shared" si="683"/>
        <v>28127.56</v>
      </c>
      <c r="AQ289" s="119"/>
      <c r="AR289" s="115">
        <v>12812</v>
      </c>
      <c r="AS289" s="72">
        <v>8467</v>
      </c>
      <c r="AT289" s="118">
        <v>0</v>
      </c>
      <c r="AU289" s="118">
        <v>0</v>
      </c>
      <c r="AV289" s="67">
        <f t="shared" ref="AV289:AW292" si="747">AR289+AT289</f>
        <v>12812</v>
      </c>
      <c r="AW289" s="67">
        <f t="shared" si="747"/>
        <v>8467</v>
      </c>
      <c r="AX289" s="115">
        <f t="shared" si="685"/>
        <v>36594.559999999998</v>
      </c>
      <c r="AY289" s="119"/>
      <c r="AZ289" s="115">
        <v>12812</v>
      </c>
      <c r="BA289" s="72">
        <v>4918</v>
      </c>
      <c r="BB289" s="118">
        <v>0</v>
      </c>
      <c r="BC289" s="118">
        <v>0</v>
      </c>
      <c r="BD289" s="67">
        <f t="shared" ref="BD289:BE292" si="748">AZ289+BB289</f>
        <v>12812</v>
      </c>
      <c r="BE289" s="67">
        <f t="shared" si="748"/>
        <v>4918</v>
      </c>
      <c r="BF289" s="67">
        <f t="shared" si="687"/>
        <v>41512.559999999998</v>
      </c>
      <c r="BG289" s="119"/>
      <c r="BH289" s="115">
        <v>12812</v>
      </c>
      <c r="BI289" s="225">
        <v>15282.31</v>
      </c>
      <c r="BJ289" s="118">
        <v>0</v>
      </c>
      <c r="BK289" s="118">
        <v>0</v>
      </c>
      <c r="BL289" s="67">
        <f t="shared" ref="BL289:BM292" si="749">BH289+BJ289</f>
        <v>12812</v>
      </c>
      <c r="BM289" s="67">
        <f t="shared" si="749"/>
        <v>15282.31</v>
      </c>
      <c r="BN289" s="115">
        <f t="shared" si="689"/>
        <v>56794.869999999995</v>
      </c>
      <c r="BO289" s="119"/>
      <c r="BP289" s="115">
        <v>12812</v>
      </c>
      <c r="BQ289" s="115">
        <v>4056.47</v>
      </c>
      <c r="BR289" s="118">
        <v>0</v>
      </c>
      <c r="BS289" s="164">
        <f t="shared" si="648"/>
        <v>0</v>
      </c>
      <c r="BT289" s="67">
        <f t="shared" ref="BT289:BU292" si="750">BP289+BR289</f>
        <v>12812</v>
      </c>
      <c r="BU289" s="67">
        <f t="shared" si="750"/>
        <v>4056.47</v>
      </c>
      <c r="BV289" s="67">
        <f t="shared" si="658"/>
        <v>60851.34</v>
      </c>
      <c r="BW289" s="117"/>
      <c r="BX289" s="115">
        <v>12812</v>
      </c>
      <c r="BY289" s="115">
        <v>4056</v>
      </c>
      <c r="BZ289" s="118">
        <v>0</v>
      </c>
      <c r="CA289" s="118">
        <v>0</v>
      </c>
      <c r="CB289" s="67">
        <f t="shared" ref="CB289:CC292" si="751">BX289+BZ289</f>
        <v>12812</v>
      </c>
      <c r="CC289" s="67">
        <f t="shared" si="751"/>
        <v>4056</v>
      </c>
      <c r="CD289" s="67">
        <f t="shared" si="659"/>
        <v>64907.34</v>
      </c>
      <c r="CE289" s="117"/>
      <c r="CF289" s="115">
        <v>12812</v>
      </c>
      <c r="CG289" s="115"/>
      <c r="CH289" s="118">
        <v>0</v>
      </c>
      <c r="CI289" s="118"/>
      <c r="CJ289" s="67">
        <f t="shared" ref="CJ289:CK292" si="752">CF289+CH289</f>
        <v>12812</v>
      </c>
      <c r="CK289" s="67">
        <f t="shared" si="752"/>
        <v>0</v>
      </c>
      <c r="CL289" s="117"/>
      <c r="CM289" s="115">
        <v>12812</v>
      </c>
      <c r="CN289" s="115"/>
      <c r="CO289" s="118">
        <v>0</v>
      </c>
      <c r="CP289" s="118"/>
      <c r="CQ289" s="67">
        <f t="shared" ref="CQ289:CR292" si="753">CM289+CO289</f>
        <v>12812</v>
      </c>
      <c r="CR289" s="67">
        <f t="shared" si="753"/>
        <v>0</v>
      </c>
      <c r="CS289" s="80"/>
      <c r="CT289" s="66">
        <f t="shared" si="691"/>
        <v>153744</v>
      </c>
      <c r="CU289" s="66">
        <f t="shared" si="692"/>
        <v>64907.34</v>
      </c>
      <c r="CV289" s="66">
        <f t="shared" si="693"/>
        <v>0</v>
      </c>
      <c r="CW289" s="66">
        <f t="shared" si="694"/>
        <v>0</v>
      </c>
      <c r="CX289" s="66">
        <f t="shared" ref="CX289:CY292" si="754">I289+P289+X289+AF289+AN289+AV289+BD289+BL289+BT289+CB289+CJ289+CQ289</f>
        <v>153744</v>
      </c>
      <c r="CY289" s="66">
        <f t="shared" si="754"/>
        <v>64907.34</v>
      </c>
    </row>
    <row r="290" spans="1:103" s="79" customFormat="1" x14ac:dyDescent="0.25">
      <c r="A290" s="90">
        <v>2202030200</v>
      </c>
      <c r="B290" s="89"/>
      <c r="C290" s="88"/>
      <c r="D290" s="88" t="s">
        <v>121</v>
      </c>
      <c r="E290" s="116">
        <v>32031</v>
      </c>
      <c r="F290" s="116">
        <v>16658.18</v>
      </c>
      <c r="G290" s="73">
        <v>0</v>
      </c>
      <c r="H290" s="73">
        <v>0</v>
      </c>
      <c r="I290" s="73">
        <f t="shared" si="742"/>
        <v>32031</v>
      </c>
      <c r="J290" s="73">
        <f t="shared" si="742"/>
        <v>16658.18</v>
      </c>
      <c r="K290" s="120"/>
      <c r="L290" s="115">
        <v>32031</v>
      </c>
      <c r="M290" s="72">
        <v>17156.18</v>
      </c>
      <c r="N290" s="118">
        <v>0</v>
      </c>
      <c r="O290" s="118">
        <v>0</v>
      </c>
      <c r="P290" s="67">
        <f t="shared" si="743"/>
        <v>32031</v>
      </c>
      <c r="Q290" s="67">
        <f t="shared" si="743"/>
        <v>17156.18</v>
      </c>
      <c r="R290" s="67">
        <f t="shared" si="677"/>
        <v>33814.36</v>
      </c>
      <c r="S290" s="119"/>
      <c r="T290" s="115">
        <v>32031</v>
      </c>
      <c r="U290" s="227">
        <v>14535</v>
      </c>
      <c r="V290" s="118">
        <v>0</v>
      </c>
      <c r="W290" s="118">
        <v>0</v>
      </c>
      <c r="X290" s="67">
        <f t="shared" si="744"/>
        <v>32031</v>
      </c>
      <c r="Y290" s="67">
        <f t="shared" si="744"/>
        <v>14535</v>
      </c>
      <c r="Z290" s="115">
        <f t="shared" si="679"/>
        <v>48349.36</v>
      </c>
      <c r="AA290" s="119"/>
      <c r="AB290" s="226">
        <v>32031</v>
      </c>
      <c r="AC290" s="72">
        <v>11913</v>
      </c>
      <c r="AD290" s="118">
        <v>0</v>
      </c>
      <c r="AE290" s="118">
        <v>0</v>
      </c>
      <c r="AF290" s="67">
        <f t="shared" si="745"/>
        <v>32031</v>
      </c>
      <c r="AG290" s="67">
        <f t="shared" si="745"/>
        <v>11913</v>
      </c>
      <c r="AH290" s="67">
        <f t="shared" si="681"/>
        <v>60262.36</v>
      </c>
      <c r="AI290" s="119"/>
      <c r="AJ290" s="115">
        <v>32031</v>
      </c>
      <c r="AK290" s="72">
        <v>14804</v>
      </c>
      <c r="AL290" s="118">
        <v>0</v>
      </c>
      <c r="AM290" s="118">
        <v>0</v>
      </c>
      <c r="AN290" s="67">
        <f t="shared" si="746"/>
        <v>32031</v>
      </c>
      <c r="AO290" s="67">
        <f t="shared" si="746"/>
        <v>14804</v>
      </c>
      <c r="AP290" s="67">
        <f t="shared" si="683"/>
        <v>75066.36</v>
      </c>
      <c r="AQ290" s="119"/>
      <c r="AR290" s="115">
        <v>32031</v>
      </c>
      <c r="AS290" s="72">
        <v>21167</v>
      </c>
      <c r="AT290" s="118">
        <v>0</v>
      </c>
      <c r="AU290" s="118">
        <v>0</v>
      </c>
      <c r="AV290" s="67">
        <f t="shared" si="747"/>
        <v>32031</v>
      </c>
      <c r="AW290" s="67">
        <f t="shared" si="747"/>
        <v>21167</v>
      </c>
      <c r="AX290" s="115">
        <f t="shared" si="685"/>
        <v>96233.36</v>
      </c>
      <c r="AY290" s="119"/>
      <c r="AZ290" s="115">
        <v>32031</v>
      </c>
      <c r="BA290" s="72">
        <v>12294</v>
      </c>
      <c r="BB290" s="118">
        <v>0</v>
      </c>
      <c r="BC290" s="118">
        <v>0</v>
      </c>
      <c r="BD290" s="67">
        <f t="shared" si="748"/>
        <v>32031</v>
      </c>
      <c r="BE290" s="67">
        <f t="shared" si="748"/>
        <v>12294</v>
      </c>
      <c r="BF290" s="67">
        <f t="shared" si="687"/>
        <v>108527.36</v>
      </c>
      <c r="BG290" s="119"/>
      <c r="BH290" s="115">
        <v>32031</v>
      </c>
      <c r="BI290" s="225">
        <v>38205.81</v>
      </c>
      <c r="BJ290" s="118">
        <v>0</v>
      </c>
      <c r="BK290" s="118">
        <v>0</v>
      </c>
      <c r="BL290" s="67">
        <f t="shared" si="749"/>
        <v>32031</v>
      </c>
      <c r="BM290" s="67">
        <f t="shared" si="749"/>
        <v>38205.81</v>
      </c>
      <c r="BN290" s="115">
        <f t="shared" si="689"/>
        <v>146733.16999999998</v>
      </c>
      <c r="BO290" s="119"/>
      <c r="BP290" s="115">
        <v>32031</v>
      </c>
      <c r="BQ290" s="115">
        <v>10141.209999999999</v>
      </c>
      <c r="BR290" s="118">
        <v>0</v>
      </c>
      <c r="BS290" s="176">
        <f t="shared" si="648"/>
        <v>0</v>
      </c>
      <c r="BT290" s="67">
        <f t="shared" si="750"/>
        <v>32031</v>
      </c>
      <c r="BU290" s="67">
        <f t="shared" si="750"/>
        <v>10141.209999999999</v>
      </c>
      <c r="BV290" s="67">
        <f t="shared" ref="BV290:BV292" si="755">BU290+BN290</f>
        <v>156874.37999999998</v>
      </c>
      <c r="BW290" s="117"/>
      <c r="BX290" s="115">
        <v>32031</v>
      </c>
      <c r="BY290" s="115">
        <v>17430</v>
      </c>
      <c r="BZ290" s="118">
        <v>0</v>
      </c>
      <c r="CA290" s="118">
        <v>0</v>
      </c>
      <c r="CB290" s="67">
        <f t="shared" si="751"/>
        <v>32031</v>
      </c>
      <c r="CC290" s="67">
        <f t="shared" si="751"/>
        <v>17430</v>
      </c>
      <c r="CD290" s="67">
        <f t="shared" ref="CD290:CD292" si="756">CC290+BV290</f>
        <v>174304.37999999998</v>
      </c>
      <c r="CE290" s="117"/>
      <c r="CF290" s="115">
        <v>32031</v>
      </c>
      <c r="CG290" s="115"/>
      <c r="CH290" s="118">
        <v>0</v>
      </c>
      <c r="CI290" s="118"/>
      <c r="CJ290" s="67">
        <f t="shared" si="752"/>
        <v>32031</v>
      </c>
      <c r="CK290" s="67">
        <f t="shared" si="752"/>
        <v>0</v>
      </c>
      <c r="CL290" s="117"/>
      <c r="CM290" s="115">
        <v>32031</v>
      </c>
      <c r="CN290" s="115"/>
      <c r="CO290" s="118">
        <v>0</v>
      </c>
      <c r="CP290" s="118"/>
      <c r="CQ290" s="67">
        <f t="shared" si="753"/>
        <v>32031</v>
      </c>
      <c r="CR290" s="67">
        <f t="shared" si="753"/>
        <v>0</v>
      </c>
      <c r="CS290" s="80"/>
      <c r="CT290" s="66">
        <f t="shared" si="691"/>
        <v>384372</v>
      </c>
      <c r="CU290" s="66">
        <f t="shared" si="692"/>
        <v>174304.37999999998</v>
      </c>
      <c r="CV290" s="66">
        <f t="shared" si="693"/>
        <v>0</v>
      </c>
      <c r="CW290" s="66">
        <f t="shared" si="694"/>
        <v>0</v>
      </c>
      <c r="CX290" s="66">
        <f t="shared" si="754"/>
        <v>384372</v>
      </c>
      <c r="CY290" s="66">
        <f t="shared" si="754"/>
        <v>174304.37999999998</v>
      </c>
    </row>
    <row r="291" spans="1:103" s="79" customFormat="1" x14ac:dyDescent="0.25">
      <c r="A291" s="90">
        <v>2202039000</v>
      </c>
      <c r="B291" s="89"/>
      <c r="C291" s="88"/>
      <c r="D291" s="129" t="s">
        <v>120</v>
      </c>
      <c r="E291" s="116">
        <v>0</v>
      </c>
      <c r="F291" s="116">
        <v>0</v>
      </c>
      <c r="G291" s="73">
        <v>0</v>
      </c>
      <c r="H291" s="73">
        <v>0</v>
      </c>
      <c r="I291" s="73">
        <f t="shared" si="742"/>
        <v>0</v>
      </c>
      <c r="J291" s="73">
        <f t="shared" si="742"/>
        <v>0</v>
      </c>
      <c r="K291" s="120"/>
      <c r="L291" s="115">
        <v>0</v>
      </c>
      <c r="M291" s="72">
        <v>0</v>
      </c>
      <c r="N291" s="118">
        <v>0</v>
      </c>
      <c r="O291" s="118">
        <v>0</v>
      </c>
      <c r="P291" s="67">
        <f t="shared" si="743"/>
        <v>0</v>
      </c>
      <c r="Q291" s="67">
        <f t="shared" si="743"/>
        <v>0</v>
      </c>
      <c r="R291" s="67">
        <f t="shared" si="677"/>
        <v>0</v>
      </c>
      <c r="S291" s="119"/>
      <c r="T291" s="115">
        <v>0</v>
      </c>
      <c r="U291" s="227">
        <v>0</v>
      </c>
      <c r="V291" s="118">
        <v>0</v>
      </c>
      <c r="W291" s="118">
        <v>0</v>
      </c>
      <c r="X291" s="67">
        <f t="shared" si="744"/>
        <v>0</v>
      </c>
      <c r="Y291" s="67">
        <f t="shared" si="744"/>
        <v>0</v>
      </c>
      <c r="Z291" s="115">
        <f t="shared" si="679"/>
        <v>0</v>
      </c>
      <c r="AA291" s="119"/>
      <c r="AB291" s="226">
        <v>0</v>
      </c>
      <c r="AC291" s="72">
        <v>0</v>
      </c>
      <c r="AD291" s="118">
        <v>0</v>
      </c>
      <c r="AE291" s="118">
        <v>0</v>
      </c>
      <c r="AF291" s="67">
        <f t="shared" si="745"/>
        <v>0</v>
      </c>
      <c r="AG291" s="67">
        <f t="shared" si="745"/>
        <v>0</v>
      </c>
      <c r="AH291" s="67">
        <f t="shared" si="681"/>
        <v>0</v>
      </c>
      <c r="AI291" s="119"/>
      <c r="AJ291" s="115">
        <v>0</v>
      </c>
      <c r="AK291" s="72">
        <v>0</v>
      </c>
      <c r="AL291" s="118">
        <v>0</v>
      </c>
      <c r="AM291" s="118">
        <v>0</v>
      </c>
      <c r="AN291" s="67">
        <f t="shared" si="746"/>
        <v>0</v>
      </c>
      <c r="AO291" s="67">
        <f t="shared" si="746"/>
        <v>0</v>
      </c>
      <c r="AP291" s="67">
        <f t="shared" si="683"/>
        <v>0</v>
      </c>
      <c r="AQ291" s="119"/>
      <c r="AR291" s="115">
        <v>0</v>
      </c>
      <c r="AS291" s="72">
        <v>0</v>
      </c>
      <c r="AT291" s="118">
        <v>0</v>
      </c>
      <c r="AU291" s="118">
        <v>0</v>
      </c>
      <c r="AV291" s="67">
        <f t="shared" si="747"/>
        <v>0</v>
      </c>
      <c r="AW291" s="67">
        <f t="shared" si="747"/>
        <v>0</v>
      </c>
      <c r="AX291" s="115">
        <f t="shared" si="685"/>
        <v>0</v>
      </c>
      <c r="AY291" s="119"/>
      <c r="AZ291" s="115">
        <v>0</v>
      </c>
      <c r="BA291" s="72">
        <v>0</v>
      </c>
      <c r="BB291" s="118">
        <v>0</v>
      </c>
      <c r="BC291" s="118">
        <v>0</v>
      </c>
      <c r="BD291" s="67">
        <f t="shared" si="748"/>
        <v>0</v>
      </c>
      <c r="BE291" s="67">
        <f t="shared" si="748"/>
        <v>0</v>
      </c>
      <c r="BF291" s="67">
        <f t="shared" si="687"/>
        <v>0</v>
      </c>
      <c r="BG291" s="119"/>
      <c r="BH291" s="115">
        <v>0</v>
      </c>
      <c r="BI291" s="225">
        <v>0</v>
      </c>
      <c r="BJ291" s="118">
        <v>0</v>
      </c>
      <c r="BK291" s="118">
        <v>0</v>
      </c>
      <c r="BL291" s="67">
        <f t="shared" si="749"/>
        <v>0</v>
      </c>
      <c r="BM291" s="67">
        <f t="shared" si="749"/>
        <v>0</v>
      </c>
      <c r="BN291" s="115">
        <f t="shared" si="689"/>
        <v>0</v>
      </c>
      <c r="BO291" s="119"/>
      <c r="BP291" s="115">
        <v>0</v>
      </c>
      <c r="BQ291" s="115">
        <v>0</v>
      </c>
      <c r="BR291" s="118">
        <v>0</v>
      </c>
      <c r="BS291" s="164">
        <f t="shared" si="648"/>
        <v>0</v>
      </c>
      <c r="BT291" s="67">
        <f t="shared" si="750"/>
        <v>0</v>
      </c>
      <c r="BU291" s="67">
        <f t="shared" si="750"/>
        <v>0</v>
      </c>
      <c r="BV291" s="67">
        <f t="shared" si="755"/>
        <v>0</v>
      </c>
      <c r="BW291" s="117"/>
      <c r="BX291" s="115">
        <v>0</v>
      </c>
      <c r="BY291" s="115">
        <v>0</v>
      </c>
      <c r="BZ291" s="118">
        <v>0</v>
      </c>
      <c r="CA291" s="118">
        <v>0</v>
      </c>
      <c r="CB291" s="67">
        <f t="shared" si="751"/>
        <v>0</v>
      </c>
      <c r="CC291" s="67">
        <f t="shared" si="751"/>
        <v>0</v>
      </c>
      <c r="CD291" s="67">
        <f t="shared" si="756"/>
        <v>0</v>
      </c>
      <c r="CE291" s="117"/>
      <c r="CF291" s="115">
        <v>0</v>
      </c>
      <c r="CG291" s="115"/>
      <c r="CH291" s="118">
        <v>0</v>
      </c>
      <c r="CI291" s="118"/>
      <c r="CJ291" s="67">
        <f t="shared" si="752"/>
        <v>0</v>
      </c>
      <c r="CK291" s="67">
        <f t="shared" si="752"/>
        <v>0</v>
      </c>
      <c r="CL291" s="117"/>
      <c r="CM291" s="115">
        <v>0</v>
      </c>
      <c r="CN291" s="115"/>
      <c r="CO291" s="118">
        <v>0</v>
      </c>
      <c r="CP291" s="118"/>
      <c r="CQ291" s="67">
        <f t="shared" si="753"/>
        <v>0</v>
      </c>
      <c r="CR291" s="67">
        <f t="shared" si="753"/>
        <v>0</v>
      </c>
      <c r="CS291" s="80"/>
      <c r="CT291" s="66">
        <f t="shared" si="691"/>
        <v>0</v>
      </c>
      <c r="CU291" s="66">
        <f t="shared" si="692"/>
        <v>0</v>
      </c>
      <c r="CV291" s="66">
        <f t="shared" si="693"/>
        <v>0</v>
      </c>
      <c r="CW291" s="66">
        <f t="shared" si="694"/>
        <v>0</v>
      </c>
      <c r="CX291" s="66">
        <f t="shared" si="754"/>
        <v>0</v>
      </c>
      <c r="CY291" s="66">
        <f t="shared" si="754"/>
        <v>0</v>
      </c>
    </row>
    <row r="292" spans="1:103" x14ac:dyDescent="0.25">
      <c r="A292" s="87">
        <v>2202900000</v>
      </c>
      <c r="B292" s="86"/>
      <c r="C292" s="85" t="s">
        <v>119</v>
      </c>
      <c r="D292" s="84"/>
      <c r="E292" s="83">
        <v>17267</v>
      </c>
      <c r="F292" s="83">
        <v>0</v>
      </c>
      <c r="G292" s="62">
        <v>0</v>
      </c>
      <c r="H292" s="62">
        <v>0</v>
      </c>
      <c r="I292" s="62">
        <f t="shared" si="742"/>
        <v>17267</v>
      </c>
      <c r="J292" s="62">
        <f t="shared" si="742"/>
        <v>0</v>
      </c>
      <c r="K292" s="120"/>
      <c r="L292" s="81">
        <v>17267</v>
      </c>
      <c r="M292" s="83">
        <v>0</v>
      </c>
      <c r="N292" s="82">
        <v>0</v>
      </c>
      <c r="O292" s="82">
        <v>0</v>
      </c>
      <c r="P292" s="61">
        <f t="shared" si="743"/>
        <v>17267</v>
      </c>
      <c r="Q292" s="61">
        <f t="shared" si="743"/>
        <v>0</v>
      </c>
      <c r="R292" s="61">
        <f t="shared" si="677"/>
        <v>0</v>
      </c>
      <c r="S292" s="119"/>
      <c r="T292" s="81">
        <v>17267</v>
      </c>
      <c r="U292" s="81">
        <v>0</v>
      </c>
      <c r="V292" s="82">
        <v>0</v>
      </c>
      <c r="W292" s="82">
        <v>0</v>
      </c>
      <c r="X292" s="61">
        <f t="shared" si="744"/>
        <v>17267</v>
      </c>
      <c r="Y292" s="61">
        <f t="shared" si="744"/>
        <v>0</v>
      </c>
      <c r="Z292" s="81">
        <f t="shared" si="679"/>
        <v>0</v>
      </c>
      <c r="AA292" s="119"/>
      <c r="AB292" s="81">
        <v>17267</v>
      </c>
      <c r="AC292" s="83">
        <v>0</v>
      </c>
      <c r="AD292" s="82">
        <v>0</v>
      </c>
      <c r="AE292" s="82">
        <v>0</v>
      </c>
      <c r="AF292" s="61">
        <f t="shared" si="745"/>
        <v>17267</v>
      </c>
      <c r="AG292" s="61">
        <f t="shared" si="745"/>
        <v>0</v>
      </c>
      <c r="AH292" s="61">
        <f t="shared" si="681"/>
        <v>0</v>
      </c>
      <c r="AI292" s="119"/>
      <c r="AJ292" s="81">
        <v>17267</v>
      </c>
      <c r="AK292" s="81">
        <v>0</v>
      </c>
      <c r="AL292" s="82">
        <v>0</v>
      </c>
      <c r="AM292" s="82">
        <v>0</v>
      </c>
      <c r="AN292" s="61">
        <f t="shared" si="746"/>
        <v>17267</v>
      </c>
      <c r="AO292" s="61">
        <f t="shared" si="746"/>
        <v>0</v>
      </c>
      <c r="AP292" s="61">
        <f t="shared" si="683"/>
        <v>0</v>
      </c>
      <c r="AQ292" s="119"/>
      <c r="AR292" s="81">
        <v>17267</v>
      </c>
      <c r="AS292" s="81">
        <v>0</v>
      </c>
      <c r="AT292" s="82">
        <v>0</v>
      </c>
      <c r="AU292" s="82">
        <v>0</v>
      </c>
      <c r="AV292" s="61">
        <f t="shared" si="747"/>
        <v>17267</v>
      </c>
      <c r="AW292" s="61">
        <f t="shared" si="747"/>
        <v>0</v>
      </c>
      <c r="AX292" s="81">
        <f t="shared" si="685"/>
        <v>0</v>
      </c>
      <c r="AY292" s="119"/>
      <c r="AZ292" s="81">
        <v>17267</v>
      </c>
      <c r="BA292" s="81">
        <v>0</v>
      </c>
      <c r="BB292" s="82">
        <v>0</v>
      </c>
      <c r="BC292" s="82">
        <v>0</v>
      </c>
      <c r="BD292" s="61">
        <f t="shared" si="748"/>
        <v>17267</v>
      </c>
      <c r="BE292" s="61">
        <f t="shared" si="748"/>
        <v>0</v>
      </c>
      <c r="BF292" s="61">
        <f t="shared" si="687"/>
        <v>0</v>
      </c>
      <c r="BG292" s="119"/>
      <c r="BH292" s="81">
        <v>17267</v>
      </c>
      <c r="BI292" s="224">
        <v>0</v>
      </c>
      <c r="BJ292" s="82">
        <v>0</v>
      </c>
      <c r="BK292" s="82">
        <v>0</v>
      </c>
      <c r="BL292" s="61">
        <f t="shared" si="749"/>
        <v>17267</v>
      </c>
      <c r="BM292" s="61">
        <f t="shared" si="749"/>
        <v>0</v>
      </c>
      <c r="BN292" s="61"/>
      <c r="BO292" s="119"/>
      <c r="BP292" s="81">
        <v>17267</v>
      </c>
      <c r="BQ292" s="81">
        <v>0</v>
      </c>
      <c r="BR292" s="82">
        <v>0</v>
      </c>
      <c r="BS292" s="160">
        <f t="shared" si="648"/>
        <v>0</v>
      </c>
      <c r="BT292" s="61">
        <f t="shared" si="750"/>
        <v>17267</v>
      </c>
      <c r="BU292" s="61">
        <f t="shared" si="750"/>
        <v>0</v>
      </c>
      <c r="BV292" s="61">
        <f t="shared" si="755"/>
        <v>0</v>
      </c>
      <c r="BW292" s="117"/>
      <c r="BX292" s="81">
        <v>17267</v>
      </c>
      <c r="BY292" s="81">
        <v>0</v>
      </c>
      <c r="BZ292" s="82">
        <v>0</v>
      </c>
      <c r="CA292" s="82">
        <v>0</v>
      </c>
      <c r="CB292" s="61">
        <f t="shared" si="751"/>
        <v>17267</v>
      </c>
      <c r="CC292" s="61">
        <f t="shared" si="751"/>
        <v>0</v>
      </c>
      <c r="CD292" s="61">
        <f t="shared" si="756"/>
        <v>0</v>
      </c>
      <c r="CE292" s="117"/>
      <c r="CF292" s="81">
        <v>17267</v>
      </c>
      <c r="CG292" s="81"/>
      <c r="CH292" s="82">
        <v>0</v>
      </c>
      <c r="CI292" s="82"/>
      <c r="CJ292" s="61">
        <f t="shared" si="752"/>
        <v>17267</v>
      </c>
      <c r="CK292" s="61">
        <f t="shared" si="752"/>
        <v>0</v>
      </c>
      <c r="CL292" s="117"/>
      <c r="CM292" s="81">
        <v>17267</v>
      </c>
      <c r="CN292" s="81"/>
      <c r="CO292" s="82">
        <v>0</v>
      </c>
      <c r="CP292" s="82"/>
      <c r="CQ292" s="61">
        <f t="shared" si="753"/>
        <v>17267</v>
      </c>
      <c r="CR292" s="61">
        <f t="shared" si="753"/>
        <v>0</v>
      </c>
      <c r="CS292" s="50"/>
      <c r="CT292" s="60">
        <f t="shared" si="691"/>
        <v>207204</v>
      </c>
      <c r="CU292" s="60">
        <f t="shared" si="692"/>
        <v>0</v>
      </c>
      <c r="CV292" s="60">
        <f t="shared" si="693"/>
        <v>0</v>
      </c>
      <c r="CW292" s="60">
        <f t="shared" si="694"/>
        <v>0</v>
      </c>
      <c r="CX292" s="60">
        <f t="shared" si="754"/>
        <v>207204</v>
      </c>
      <c r="CY292" s="60">
        <f t="shared" si="754"/>
        <v>0</v>
      </c>
    </row>
    <row r="293" spans="1:103" s="25" customFormat="1" x14ac:dyDescent="0.25">
      <c r="A293" s="149"/>
      <c r="B293" s="145"/>
      <c r="C293" s="145"/>
      <c r="D293" s="145"/>
      <c r="E293" s="148"/>
      <c r="F293" s="148"/>
      <c r="G293" s="148"/>
      <c r="H293" s="148"/>
      <c r="I293" s="148"/>
      <c r="J293" s="148"/>
      <c r="K293" s="120"/>
      <c r="L293" s="145"/>
      <c r="M293" s="148"/>
      <c r="N293" s="145"/>
      <c r="O293" s="145"/>
      <c r="P293" s="145"/>
      <c r="Q293" s="145"/>
      <c r="R293" s="147"/>
      <c r="S293" s="119"/>
      <c r="T293" s="145"/>
      <c r="U293" s="145"/>
      <c r="V293" s="145"/>
      <c r="W293" s="145"/>
      <c r="X293" s="145"/>
      <c r="Y293" s="145"/>
      <c r="Z293" s="147"/>
      <c r="AA293" s="119"/>
      <c r="AB293" s="145"/>
      <c r="AC293" s="145"/>
      <c r="AD293" s="145"/>
      <c r="AE293" s="145"/>
      <c r="AF293" s="145"/>
      <c r="AG293" s="145"/>
      <c r="AH293" s="147"/>
      <c r="AI293" s="119"/>
      <c r="AJ293" s="145"/>
      <c r="AK293" s="145"/>
      <c r="AL293" s="145"/>
      <c r="AM293" s="145"/>
      <c r="AN293" s="145"/>
      <c r="AO293" s="145"/>
      <c r="AP293" s="147"/>
      <c r="AQ293" s="119"/>
      <c r="AR293" s="145"/>
      <c r="AS293" s="145"/>
      <c r="AT293" s="145"/>
      <c r="AU293" s="145"/>
      <c r="AV293" s="145"/>
      <c r="AW293" s="145"/>
      <c r="AX293" s="147"/>
      <c r="AY293" s="119"/>
      <c r="AZ293" s="145"/>
      <c r="BA293" s="145"/>
      <c r="BB293" s="145"/>
      <c r="BC293" s="145"/>
      <c r="BD293" s="145"/>
      <c r="BE293" s="145"/>
      <c r="BF293" s="147"/>
      <c r="BG293" s="119"/>
      <c r="BH293" s="145"/>
      <c r="BI293" s="148"/>
      <c r="BJ293" s="145"/>
      <c r="BK293" s="145"/>
      <c r="BL293" s="145"/>
      <c r="BM293" s="145"/>
      <c r="BN293" s="147"/>
      <c r="BO293" s="119"/>
      <c r="BP293" s="145"/>
      <c r="BQ293" s="145"/>
      <c r="BR293" s="145"/>
      <c r="BS293" s="223"/>
      <c r="BT293" s="145"/>
      <c r="BU293" s="145"/>
      <c r="BV293" s="147"/>
      <c r="BW293" s="117"/>
      <c r="BX293" s="145"/>
      <c r="BY293" s="145"/>
      <c r="BZ293" s="145"/>
      <c r="CA293" s="145"/>
      <c r="CB293" s="145"/>
      <c r="CC293" s="145"/>
      <c r="CD293" s="147"/>
      <c r="CE293" s="117"/>
      <c r="CF293" s="145"/>
      <c r="CG293" s="145"/>
      <c r="CH293" s="145"/>
      <c r="CI293" s="145"/>
      <c r="CJ293" s="145"/>
      <c r="CK293" s="145"/>
      <c r="CL293" s="117"/>
      <c r="CM293" s="145"/>
      <c r="CN293" s="145"/>
      <c r="CO293" s="145"/>
      <c r="CP293" s="145"/>
      <c r="CQ293" s="146"/>
      <c r="CR293" s="145"/>
      <c r="CS293" s="50"/>
      <c r="CT293" s="145"/>
      <c r="CU293" s="145"/>
      <c r="CV293" s="145"/>
      <c r="CW293" s="145"/>
      <c r="CX293" s="146"/>
      <c r="CY293" s="145"/>
    </row>
    <row r="294" spans="1:103" x14ac:dyDescent="0.25">
      <c r="A294" s="144">
        <v>2203000000</v>
      </c>
      <c r="B294" s="143" t="s">
        <v>118</v>
      </c>
      <c r="C294" s="142"/>
      <c r="D294" s="142"/>
      <c r="E294" s="140">
        <f t="shared" ref="E294:J294" si="757">E295+E298+E299+E300+E301</f>
        <v>29727</v>
      </c>
      <c r="F294" s="140">
        <f t="shared" si="757"/>
        <v>26238.948</v>
      </c>
      <c r="G294" s="140">
        <f t="shared" si="757"/>
        <v>8057</v>
      </c>
      <c r="H294" s="140">
        <f t="shared" si="757"/>
        <v>8396.4</v>
      </c>
      <c r="I294" s="140">
        <f t="shared" si="757"/>
        <v>37784</v>
      </c>
      <c r="J294" s="140">
        <f t="shared" si="757"/>
        <v>34635.347999999998</v>
      </c>
      <c r="K294" s="120"/>
      <c r="L294" s="139">
        <f t="shared" ref="L294:Q294" si="758">L295+L298+L299+L300+L301</f>
        <v>29727</v>
      </c>
      <c r="M294" s="140">
        <f t="shared" si="758"/>
        <v>26238.948</v>
      </c>
      <c r="N294" s="139">
        <f t="shared" si="758"/>
        <v>8057</v>
      </c>
      <c r="O294" s="139">
        <f t="shared" si="758"/>
        <v>8396.4</v>
      </c>
      <c r="P294" s="139">
        <f t="shared" si="758"/>
        <v>37784</v>
      </c>
      <c r="Q294" s="139">
        <f t="shared" si="758"/>
        <v>34635.347999999998</v>
      </c>
      <c r="R294" s="139">
        <f t="shared" ref="R294:R301" si="759">Q294+J294</f>
        <v>69270.695999999996</v>
      </c>
      <c r="S294" s="119"/>
      <c r="T294" s="139">
        <f t="shared" ref="T294:Y294" si="760">T295+T298+T299+T300+T301</f>
        <v>29727</v>
      </c>
      <c r="U294" s="139">
        <f t="shared" si="760"/>
        <v>26238.948</v>
      </c>
      <c r="V294" s="139">
        <f t="shared" si="760"/>
        <v>8057</v>
      </c>
      <c r="W294" s="139">
        <f t="shared" si="760"/>
        <v>8396.4</v>
      </c>
      <c r="X294" s="139">
        <f t="shared" si="760"/>
        <v>37784</v>
      </c>
      <c r="Y294" s="139">
        <f t="shared" si="760"/>
        <v>34635.347999999998</v>
      </c>
      <c r="Z294" s="139">
        <f t="shared" ref="Z294:Z301" si="761">Y294+R294</f>
        <v>103906.04399999999</v>
      </c>
      <c r="AA294" s="119"/>
      <c r="AB294" s="139">
        <f t="shared" ref="AB294:AG294" si="762">AB295+AB298+AB299+AB300+AB301</f>
        <v>29727</v>
      </c>
      <c r="AC294" s="139">
        <f t="shared" si="762"/>
        <v>26238.948</v>
      </c>
      <c r="AD294" s="139">
        <f t="shared" si="762"/>
        <v>8057</v>
      </c>
      <c r="AE294" s="139">
        <f t="shared" si="762"/>
        <v>8396.4</v>
      </c>
      <c r="AF294" s="139">
        <f t="shared" si="762"/>
        <v>37784</v>
      </c>
      <c r="AG294" s="139">
        <f t="shared" si="762"/>
        <v>34635.347999999998</v>
      </c>
      <c r="AH294" s="139">
        <f t="shared" ref="AH294:AH301" si="763">AG294+Z294</f>
        <v>138541.39199999999</v>
      </c>
      <c r="AI294" s="119"/>
      <c r="AJ294" s="139">
        <f t="shared" ref="AJ294:AO294" si="764">AJ295+AJ298+AJ299+AJ300+AJ301</f>
        <v>29727</v>
      </c>
      <c r="AK294" s="139">
        <f t="shared" si="764"/>
        <v>26238.948</v>
      </c>
      <c r="AL294" s="139">
        <f t="shared" si="764"/>
        <v>8057</v>
      </c>
      <c r="AM294" s="139">
        <f t="shared" si="764"/>
        <v>8396.4</v>
      </c>
      <c r="AN294" s="139">
        <f t="shared" si="764"/>
        <v>37784</v>
      </c>
      <c r="AO294" s="139">
        <f t="shared" si="764"/>
        <v>34635.347999999998</v>
      </c>
      <c r="AP294" s="139">
        <f t="shared" ref="AP294:AP301" si="765">AO294+AH294</f>
        <v>173176.74</v>
      </c>
      <c r="AQ294" s="119"/>
      <c r="AR294" s="139">
        <f t="shared" ref="AR294:AW294" si="766">AR295+AR298+AR299+AR300+AR301</f>
        <v>29727</v>
      </c>
      <c r="AS294" s="139">
        <f t="shared" si="766"/>
        <v>28758.624</v>
      </c>
      <c r="AT294" s="139">
        <f t="shared" si="766"/>
        <v>8057</v>
      </c>
      <c r="AU294" s="139">
        <f t="shared" si="766"/>
        <v>9202.7999999999993</v>
      </c>
      <c r="AV294" s="139">
        <f t="shared" si="766"/>
        <v>37784</v>
      </c>
      <c r="AW294" s="139">
        <f t="shared" si="766"/>
        <v>37961.423999999999</v>
      </c>
      <c r="AX294" s="139">
        <f t="shared" ref="AX294:AX301" si="767">AW294+AP294</f>
        <v>211138.16399999999</v>
      </c>
      <c r="AY294" s="119"/>
      <c r="AZ294" s="139">
        <f t="shared" ref="AZ294:BE294" si="768">AZ295+AZ298+AZ299+AZ300+AZ301</f>
        <v>29727</v>
      </c>
      <c r="BA294" s="139">
        <f t="shared" si="768"/>
        <v>27079.355999999996</v>
      </c>
      <c r="BB294" s="139">
        <f t="shared" si="768"/>
        <v>8057</v>
      </c>
      <c r="BC294" s="139">
        <f t="shared" si="768"/>
        <v>8665.2000000000007</v>
      </c>
      <c r="BD294" s="139">
        <f t="shared" si="768"/>
        <v>37784</v>
      </c>
      <c r="BE294" s="139">
        <f t="shared" si="768"/>
        <v>35744.555999999997</v>
      </c>
      <c r="BF294" s="139">
        <f t="shared" ref="BF294:BF301" si="769">BE294+AX294</f>
        <v>246882.71999999997</v>
      </c>
      <c r="BG294" s="119"/>
      <c r="BH294" s="139">
        <f t="shared" ref="BH294:BM294" si="770">BH295+BH298+BH299+BH300+BH301</f>
        <v>29727</v>
      </c>
      <c r="BI294" s="140">
        <f t="shared" si="770"/>
        <v>27079.355999999996</v>
      </c>
      <c r="BJ294" s="139">
        <f t="shared" si="770"/>
        <v>8057</v>
      </c>
      <c r="BK294" s="139">
        <f t="shared" si="770"/>
        <v>8665.2000000000007</v>
      </c>
      <c r="BL294" s="139">
        <f t="shared" si="770"/>
        <v>37784</v>
      </c>
      <c r="BM294" s="139">
        <f t="shared" si="770"/>
        <v>35744.555999999997</v>
      </c>
      <c r="BN294" s="139">
        <f t="shared" ref="BN294:BN301" si="771">BM294+BF294</f>
        <v>282627.27599999995</v>
      </c>
      <c r="BO294" s="119"/>
      <c r="BP294" s="139">
        <f>BP295+BP298+BP299+BP300+BP301</f>
        <v>29727</v>
      </c>
      <c r="BQ294" s="139">
        <f>BQ295+BQ298+BQ299+BQ300+BQ301</f>
        <v>27079.355999999996</v>
      </c>
      <c r="BR294" s="139">
        <f>BR295+BR298+BR299+BR300+BR301</f>
        <v>37784</v>
      </c>
      <c r="BS294" s="153">
        <f>BS295+BS298</f>
        <v>8665.2000000000007</v>
      </c>
      <c r="BT294" s="139">
        <f>BT295+BT298+BT299+BT300+BT301</f>
        <v>340056</v>
      </c>
      <c r="BU294" s="139">
        <f>BU295+BU298+BU299+BU300+BU301</f>
        <v>35744.555999999997</v>
      </c>
      <c r="BV294" s="139">
        <f t="shared" ref="BV294:BV301" si="772">BU294+BN294</f>
        <v>318371.83199999994</v>
      </c>
      <c r="BW294" s="117"/>
      <c r="BX294" s="139">
        <f t="shared" ref="BX294:CC294" si="773">BX295+BX298+BX299+BX300+BX301</f>
        <v>29727</v>
      </c>
      <c r="BY294" s="139">
        <f t="shared" si="773"/>
        <v>32903</v>
      </c>
      <c r="BZ294" s="139">
        <f t="shared" si="773"/>
        <v>8057</v>
      </c>
      <c r="CA294" s="139">
        <f t="shared" si="773"/>
        <v>11914.763999999999</v>
      </c>
      <c r="CB294" s="139">
        <f t="shared" si="773"/>
        <v>37784</v>
      </c>
      <c r="CC294" s="139">
        <f t="shared" si="773"/>
        <v>44817.764000000003</v>
      </c>
      <c r="CD294" s="139">
        <f t="shared" ref="CD294:CD301" si="774">CC294+BV294</f>
        <v>363189.59599999996</v>
      </c>
      <c r="CE294" s="117"/>
      <c r="CF294" s="139">
        <f>CF295+CF298+CF299+CF300+CF301</f>
        <v>29727</v>
      </c>
      <c r="CG294" s="139"/>
      <c r="CH294" s="139">
        <f>CH295+CH298+CH299+CH300+CH301</f>
        <v>8057</v>
      </c>
      <c r="CI294" s="139"/>
      <c r="CJ294" s="139">
        <f>CJ295+CJ298+CJ299+CJ300+CJ301</f>
        <v>37784</v>
      </c>
      <c r="CK294" s="139">
        <f>CK295+CK298+CK299+CK300+CK301</f>
        <v>0</v>
      </c>
      <c r="CL294" s="117"/>
      <c r="CM294" s="139">
        <f>CM295+CM298+CM299+CM300+CM301</f>
        <v>29727</v>
      </c>
      <c r="CN294" s="139"/>
      <c r="CO294" s="139">
        <f>CO295+CO298+CO299+CO300+CO301</f>
        <v>8057</v>
      </c>
      <c r="CP294" s="139"/>
      <c r="CQ294" s="139">
        <f>CQ295+CQ298+CQ299+CQ300+CQ301</f>
        <v>37784</v>
      </c>
      <c r="CR294" s="139">
        <f>CR295+CR298+CR299+CR300+CR301</f>
        <v>0</v>
      </c>
      <c r="CS294" s="50"/>
      <c r="CT294" s="138">
        <f t="shared" ref="CT294:CW301" si="775">E294+L294+T294+AB294+AJ294+AR294+AZ294+BH294+BP294+BX294+CF294+CM294</f>
        <v>356724</v>
      </c>
      <c r="CU294" s="138">
        <f t="shared" si="775"/>
        <v>274094.43200000003</v>
      </c>
      <c r="CV294" s="138">
        <f t="shared" si="775"/>
        <v>126411</v>
      </c>
      <c r="CW294" s="138">
        <f t="shared" si="775"/>
        <v>89095.16399999999</v>
      </c>
      <c r="CX294" s="138">
        <f>CX295+CX298+CX299+CX300+CX301</f>
        <v>755680</v>
      </c>
      <c r="CY294" s="138">
        <f>CY295+CY298+CY299+CY300+CY301</f>
        <v>363189.59600000002</v>
      </c>
    </row>
    <row r="295" spans="1:103" x14ac:dyDescent="0.25">
      <c r="A295" s="87">
        <v>2203010000</v>
      </c>
      <c r="B295" s="86"/>
      <c r="C295" s="84" t="s">
        <v>117</v>
      </c>
      <c r="D295" s="222"/>
      <c r="E295" s="83">
        <f t="shared" ref="E295:J295" si="776">E296+E297</f>
        <v>25978</v>
      </c>
      <c r="F295" s="83">
        <f t="shared" si="776"/>
        <v>21865.79</v>
      </c>
      <c r="G295" s="83">
        <f t="shared" si="776"/>
        <v>5717</v>
      </c>
      <c r="H295" s="83">
        <f t="shared" si="776"/>
        <v>6997</v>
      </c>
      <c r="I295" s="83">
        <f t="shared" si="776"/>
        <v>31695</v>
      </c>
      <c r="J295" s="83">
        <f t="shared" si="776"/>
        <v>28862.79</v>
      </c>
      <c r="K295" s="120"/>
      <c r="L295" s="81">
        <f t="shared" ref="L295:Q295" si="777">L296+L297</f>
        <v>25978</v>
      </c>
      <c r="M295" s="83">
        <f t="shared" si="777"/>
        <v>21865.79</v>
      </c>
      <c r="N295" s="81">
        <f t="shared" si="777"/>
        <v>5717</v>
      </c>
      <c r="O295" s="81">
        <f t="shared" si="777"/>
        <v>6997</v>
      </c>
      <c r="P295" s="81">
        <f t="shared" si="777"/>
        <v>31695</v>
      </c>
      <c r="Q295" s="81">
        <f t="shared" si="777"/>
        <v>28862.79</v>
      </c>
      <c r="R295" s="81">
        <f t="shared" si="759"/>
        <v>57725.58</v>
      </c>
      <c r="S295" s="119"/>
      <c r="T295" s="81">
        <f t="shared" ref="T295:Y295" si="778">T296+T297</f>
        <v>25978</v>
      </c>
      <c r="U295" s="81">
        <f t="shared" si="778"/>
        <v>21865.79</v>
      </c>
      <c r="V295" s="81">
        <f t="shared" si="778"/>
        <v>5717</v>
      </c>
      <c r="W295" s="81">
        <f t="shared" si="778"/>
        <v>6997</v>
      </c>
      <c r="X295" s="81">
        <f t="shared" si="778"/>
        <v>31695</v>
      </c>
      <c r="Y295" s="81">
        <f t="shared" si="778"/>
        <v>28862.79</v>
      </c>
      <c r="Z295" s="81">
        <f t="shared" si="761"/>
        <v>86588.37</v>
      </c>
      <c r="AA295" s="119"/>
      <c r="AB295" s="81">
        <f t="shared" ref="AB295:AG295" si="779">AB296+AB297</f>
        <v>25978</v>
      </c>
      <c r="AC295" s="81">
        <f t="shared" si="779"/>
        <v>21865.79</v>
      </c>
      <c r="AD295" s="81">
        <f t="shared" si="779"/>
        <v>5717</v>
      </c>
      <c r="AE295" s="81">
        <f t="shared" si="779"/>
        <v>6997</v>
      </c>
      <c r="AF295" s="81">
        <f t="shared" si="779"/>
        <v>31695</v>
      </c>
      <c r="AG295" s="81">
        <f t="shared" si="779"/>
        <v>28862.79</v>
      </c>
      <c r="AH295" s="99">
        <f t="shared" si="763"/>
        <v>115451.16</v>
      </c>
      <c r="AI295" s="119"/>
      <c r="AJ295" s="81">
        <f t="shared" ref="AJ295:AO295" si="780">AJ296+AJ297</f>
        <v>25978</v>
      </c>
      <c r="AK295" s="81">
        <f t="shared" si="780"/>
        <v>21865.79</v>
      </c>
      <c r="AL295" s="81">
        <f t="shared" si="780"/>
        <v>5717</v>
      </c>
      <c r="AM295" s="81">
        <f t="shared" si="780"/>
        <v>6997</v>
      </c>
      <c r="AN295" s="81">
        <f t="shared" si="780"/>
        <v>31695</v>
      </c>
      <c r="AO295" s="81">
        <f t="shared" si="780"/>
        <v>28862.79</v>
      </c>
      <c r="AP295" s="81">
        <f t="shared" si="765"/>
        <v>144313.95000000001</v>
      </c>
      <c r="AQ295" s="119"/>
      <c r="AR295" s="81">
        <f t="shared" ref="AR295:AW295" si="781">AR296+AR297</f>
        <v>25978</v>
      </c>
      <c r="AS295" s="81">
        <f t="shared" si="781"/>
        <v>23965.52</v>
      </c>
      <c r="AT295" s="81">
        <f t="shared" si="781"/>
        <v>5717</v>
      </c>
      <c r="AU295" s="81">
        <f t="shared" si="781"/>
        <v>7669</v>
      </c>
      <c r="AV295" s="81">
        <f t="shared" si="781"/>
        <v>31695</v>
      </c>
      <c r="AW295" s="81">
        <f t="shared" si="781"/>
        <v>31634.52</v>
      </c>
      <c r="AX295" s="81">
        <f t="shared" si="767"/>
        <v>175948.47</v>
      </c>
      <c r="AY295" s="119"/>
      <c r="AZ295" s="81">
        <f t="shared" ref="AZ295:BE295" si="782">AZ296+AZ297</f>
        <v>25978</v>
      </c>
      <c r="BA295" s="81">
        <f t="shared" si="782"/>
        <v>22566.129999999997</v>
      </c>
      <c r="BB295" s="81">
        <f t="shared" si="782"/>
        <v>5717</v>
      </c>
      <c r="BC295" s="81">
        <f t="shared" si="782"/>
        <v>7221</v>
      </c>
      <c r="BD295" s="81">
        <f t="shared" si="782"/>
        <v>31695</v>
      </c>
      <c r="BE295" s="81">
        <f t="shared" si="782"/>
        <v>29787.129999999997</v>
      </c>
      <c r="BF295" s="81">
        <f t="shared" si="769"/>
        <v>205735.6</v>
      </c>
      <c r="BG295" s="119"/>
      <c r="BH295" s="81">
        <f t="shared" ref="BH295:BM295" si="783">BH296+BH297</f>
        <v>25978</v>
      </c>
      <c r="BI295" s="83">
        <f t="shared" si="783"/>
        <v>22566.129999999997</v>
      </c>
      <c r="BJ295" s="81">
        <f t="shared" si="783"/>
        <v>5717</v>
      </c>
      <c r="BK295" s="81">
        <f t="shared" si="783"/>
        <v>7221</v>
      </c>
      <c r="BL295" s="81">
        <f t="shared" si="783"/>
        <v>31695</v>
      </c>
      <c r="BM295" s="81">
        <f t="shared" si="783"/>
        <v>29787.129999999997</v>
      </c>
      <c r="BN295" s="81">
        <f t="shared" si="771"/>
        <v>235522.73</v>
      </c>
      <c r="BO295" s="119"/>
      <c r="BP295" s="81">
        <f>BP296+BP297</f>
        <v>25978</v>
      </c>
      <c r="BQ295" s="81">
        <f>BQ296+BQ297</f>
        <v>22566.129999999997</v>
      </c>
      <c r="BR295" s="81">
        <f>BR296+BR297</f>
        <v>31695</v>
      </c>
      <c r="BS295" s="160">
        <v>7221</v>
      </c>
      <c r="BT295" s="81">
        <f>BT296+BT297</f>
        <v>285255</v>
      </c>
      <c r="BU295" s="81">
        <f>BU296+BU297</f>
        <v>29787.129999999997</v>
      </c>
      <c r="BV295" s="81">
        <f t="shared" si="772"/>
        <v>265309.86</v>
      </c>
      <c r="BW295" s="117"/>
      <c r="BX295" s="81">
        <f t="shared" ref="BX295:CC295" si="784">BX296+BX297</f>
        <v>25978</v>
      </c>
      <c r="BY295" s="81">
        <f t="shared" si="784"/>
        <v>28390</v>
      </c>
      <c r="BZ295" s="81">
        <f t="shared" si="784"/>
        <v>5717</v>
      </c>
      <c r="CA295" s="81">
        <f t="shared" si="784"/>
        <v>9928.9699999999993</v>
      </c>
      <c r="CB295" s="81">
        <f t="shared" si="784"/>
        <v>31695</v>
      </c>
      <c r="CC295" s="81">
        <f t="shared" si="784"/>
        <v>38318.97</v>
      </c>
      <c r="CD295" s="81">
        <f t="shared" si="774"/>
        <v>303628.82999999996</v>
      </c>
      <c r="CE295" s="117"/>
      <c r="CF295" s="81">
        <f>CF296+CF297</f>
        <v>25978</v>
      </c>
      <c r="CG295" s="81"/>
      <c r="CH295" s="81">
        <f>CH296+CH297</f>
        <v>5717</v>
      </c>
      <c r="CI295" s="81"/>
      <c r="CJ295" s="81">
        <f>CJ296+CJ297</f>
        <v>31695</v>
      </c>
      <c r="CK295" s="81">
        <f>CK296+CK297</f>
        <v>0</v>
      </c>
      <c r="CL295" s="117"/>
      <c r="CM295" s="81">
        <f>CM296+CM297</f>
        <v>25978</v>
      </c>
      <c r="CN295" s="81"/>
      <c r="CO295" s="81">
        <f>CO296+CO297</f>
        <v>5717</v>
      </c>
      <c r="CP295" s="81"/>
      <c r="CQ295" s="81">
        <f>CQ296+CQ297</f>
        <v>31695</v>
      </c>
      <c r="CR295" s="81">
        <f>CR296+CR297</f>
        <v>0</v>
      </c>
      <c r="CS295" s="50"/>
      <c r="CT295" s="60">
        <f t="shared" si="775"/>
        <v>311736</v>
      </c>
      <c r="CU295" s="60">
        <f t="shared" si="775"/>
        <v>229382.86000000002</v>
      </c>
      <c r="CV295" s="60">
        <f t="shared" si="775"/>
        <v>94582</v>
      </c>
      <c r="CW295" s="60">
        <f t="shared" si="775"/>
        <v>74245.97</v>
      </c>
      <c r="CX295" s="60">
        <f>CX296+CX297</f>
        <v>633900</v>
      </c>
      <c r="CY295" s="60">
        <f>CY296+CY297</f>
        <v>303628.83</v>
      </c>
    </row>
    <row r="296" spans="1:103" s="79" customFormat="1" x14ac:dyDescent="0.25">
      <c r="A296" s="221">
        <v>2203010100</v>
      </c>
      <c r="B296" s="220"/>
      <c r="C296" s="219"/>
      <c r="D296" s="129" t="s">
        <v>116</v>
      </c>
      <c r="E296" s="116">
        <v>18106</v>
      </c>
      <c r="F296" s="116">
        <v>13994</v>
      </c>
      <c r="G296" s="73">
        <v>5717</v>
      </c>
      <c r="H296" s="73">
        <v>6997</v>
      </c>
      <c r="I296" s="73">
        <v>23823</v>
      </c>
      <c r="J296" s="73">
        <f t="shared" ref="J296:J301" si="785">F296+H296</f>
        <v>20991</v>
      </c>
      <c r="K296" s="120"/>
      <c r="L296" s="115">
        <v>18106</v>
      </c>
      <c r="M296" s="116">
        <v>13994</v>
      </c>
      <c r="N296" s="118">
        <v>5717</v>
      </c>
      <c r="O296" s="67">
        <v>6997</v>
      </c>
      <c r="P296" s="67">
        <v>23823</v>
      </c>
      <c r="Q296" s="67">
        <f t="shared" ref="Q296:Q301" si="786">M296+O296</f>
        <v>20991</v>
      </c>
      <c r="R296" s="115">
        <f t="shared" si="759"/>
        <v>41982</v>
      </c>
      <c r="S296" s="119"/>
      <c r="T296" s="115">
        <v>18106</v>
      </c>
      <c r="U296" s="115">
        <v>13994</v>
      </c>
      <c r="V296" s="67">
        <v>5717</v>
      </c>
      <c r="W296" s="67">
        <v>6997</v>
      </c>
      <c r="X296" s="67">
        <v>23823</v>
      </c>
      <c r="Y296" s="67">
        <f t="shared" ref="Y296:Y301" si="787">U296+W296</f>
        <v>20991</v>
      </c>
      <c r="Z296" s="115">
        <f t="shared" si="761"/>
        <v>62973</v>
      </c>
      <c r="AA296" s="119"/>
      <c r="AB296" s="115">
        <v>18106</v>
      </c>
      <c r="AC296" s="115">
        <v>13994</v>
      </c>
      <c r="AD296" s="67">
        <v>5717</v>
      </c>
      <c r="AE296" s="67">
        <v>6997</v>
      </c>
      <c r="AF296" s="67">
        <v>23823</v>
      </c>
      <c r="AG296" s="67">
        <f t="shared" ref="AG296:AG301" si="788">AC296+AE296</f>
        <v>20991</v>
      </c>
      <c r="AH296" s="91">
        <f t="shared" si="763"/>
        <v>83964</v>
      </c>
      <c r="AI296" s="119"/>
      <c r="AJ296" s="115">
        <v>18106</v>
      </c>
      <c r="AK296" s="115">
        <v>13994</v>
      </c>
      <c r="AL296" s="67">
        <v>5717</v>
      </c>
      <c r="AM296" s="67">
        <v>6997</v>
      </c>
      <c r="AN296" s="67">
        <v>23823</v>
      </c>
      <c r="AO296" s="67">
        <f t="shared" ref="AO296:AO301" si="789">AK296+AM296</f>
        <v>20991</v>
      </c>
      <c r="AP296" s="81">
        <f t="shared" si="765"/>
        <v>104955</v>
      </c>
      <c r="AQ296" s="119"/>
      <c r="AR296" s="115">
        <v>18106</v>
      </c>
      <c r="AS296" s="115">
        <v>15338</v>
      </c>
      <c r="AT296" s="67">
        <v>5717</v>
      </c>
      <c r="AU296" s="67">
        <v>7669</v>
      </c>
      <c r="AV296" s="67">
        <v>23823</v>
      </c>
      <c r="AW296" s="67">
        <f t="shared" ref="AW296:AW301" si="790">AS296+AU296</f>
        <v>23007</v>
      </c>
      <c r="AX296" s="115">
        <f t="shared" si="767"/>
        <v>127962</v>
      </c>
      <c r="AY296" s="119"/>
      <c r="AZ296" s="115">
        <v>18106</v>
      </c>
      <c r="BA296" s="115">
        <v>14442.13</v>
      </c>
      <c r="BB296" s="67">
        <v>5717</v>
      </c>
      <c r="BC296" s="67">
        <v>7221</v>
      </c>
      <c r="BD296" s="67">
        <v>23823</v>
      </c>
      <c r="BE296" s="67">
        <f t="shared" ref="BE296:BE301" si="791">BA296+BC296</f>
        <v>21663.129999999997</v>
      </c>
      <c r="BF296" s="115">
        <f t="shared" si="769"/>
        <v>149625.13</v>
      </c>
      <c r="BG296" s="119"/>
      <c r="BH296" s="115">
        <v>18106</v>
      </c>
      <c r="BI296" s="116">
        <v>14442.13</v>
      </c>
      <c r="BJ296" s="67">
        <v>5717</v>
      </c>
      <c r="BK296" s="67">
        <v>7221</v>
      </c>
      <c r="BL296" s="67">
        <v>23823</v>
      </c>
      <c r="BM296" s="67">
        <f t="shared" ref="BM296:BM301" si="792">BI296+BK296</f>
        <v>21663.129999999997</v>
      </c>
      <c r="BN296" s="115">
        <f t="shared" si="771"/>
        <v>171288.26</v>
      </c>
      <c r="BO296" s="119"/>
      <c r="BP296" s="115">
        <v>18106</v>
      </c>
      <c r="BQ296" s="115">
        <v>14442.13</v>
      </c>
      <c r="BR296" s="67">
        <v>23823</v>
      </c>
      <c r="BS296" s="176">
        <v>7221</v>
      </c>
      <c r="BT296" s="118">
        <v>214407</v>
      </c>
      <c r="BU296" s="67">
        <f t="shared" ref="BU296:BU301" si="793">BQ296+BS296</f>
        <v>21663.129999999997</v>
      </c>
      <c r="BV296" s="67">
        <f t="shared" si="772"/>
        <v>192951.39</v>
      </c>
      <c r="BW296" s="117"/>
      <c r="BX296" s="115">
        <v>18106</v>
      </c>
      <c r="BY296" s="115">
        <v>2708</v>
      </c>
      <c r="BZ296" s="67">
        <v>5717</v>
      </c>
      <c r="CA296" s="67">
        <v>7221.07</v>
      </c>
      <c r="CB296" s="67">
        <v>23823</v>
      </c>
      <c r="CC296" s="67">
        <f t="shared" ref="CC296:CC301" si="794">BY296+CA296</f>
        <v>9929.07</v>
      </c>
      <c r="CD296" s="67">
        <f t="shared" si="774"/>
        <v>202880.46000000002</v>
      </c>
      <c r="CE296" s="117"/>
      <c r="CF296" s="115">
        <v>18106</v>
      </c>
      <c r="CG296" s="115"/>
      <c r="CH296" s="67">
        <v>5717</v>
      </c>
      <c r="CI296" s="67"/>
      <c r="CJ296" s="67">
        <v>23823</v>
      </c>
      <c r="CK296" s="67">
        <f t="shared" ref="CK296:CK301" si="795">CG296+CI296</f>
        <v>0</v>
      </c>
      <c r="CL296" s="117"/>
      <c r="CM296" s="115">
        <v>18106</v>
      </c>
      <c r="CN296" s="115"/>
      <c r="CO296" s="67">
        <v>5717</v>
      </c>
      <c r="CP296" s="67"/>
      <c r="CQ296" s="67">
        <v>23823</v>
      </c>
      <c r="CR296" s="67">
        <f t="shared" ref="CR296:CR301" si="796">CN296+CP296</f>
        <v>0</v>
      </c>
      <c r="CS296" s="80"/>
      <c r="CT296" s="66">
        <f t="shared" si="775"/>
        <v>217272</v>
      </c>
      <c r="CU296" s="66">
        <f t="shared" si="775"/>
        <v>131342.39000000001</v>
      </c>
      <c r="CV296" s="66">
        <f t="shared" si="775"/>
        <v>86710</v>
      </c>
      <c r="CW296" s="66">
        <f t="shared" si="775"/>
        <v>71538.070000000007</v>
      </c>
      <c r="CX296" s="66">
        <f t="shared" ref="CX296:CY301" si="797">I296+P296+X296+AF296+AN296+AV296+BD296+BL296+BT296+CB296+CJ296+CQ296</f>
        <v>476460</v>
      </c>
      <c r="CY296" s="66">
        <f t="shared" si="797"/>
        <v>202880.46000000002</v>
      </c>
    </row>
    <row r="297" spans="1:103" s="79" customFormat="1" x14ac:dyDescent="0.25">
      <c r="A297" s="221">
        <v>2203010200</v>
      </c>
      <c r="B297" s="220"/>
      <c r="C297" s="219"/>
      <c r="D297" s="129" t="s">
        <v>115</v>
      </c>
      <c r="E297" s="116">
        <v>7872</v>
      </c>
      <c r="F297" s="116">
        <v>7871.79</v>
      </c>
      <c r="G297" s="73">
        <v>0</v>
      </c>
      <c r="H297" s="73">
        <v>0</v>
      </c>
      <c r="I297" s="73">
        <v>7872</v>
      </c>
      <c r="J297" s="73">
        <f t="shared" si="785"/>
        <v>7871.79</v>
      </c>
      <c r="K297" s="120"/>
      <c r="L297" s="115">
        <v>7872</v>
      </c>
      <c r="M297" s="116">
        <v>7871.79</v>
      </c>
      <c r="N297" s="118">
        <v>0</v>
      </c>
      <c r="O297" s="67">
        <v>0</v>
      </c>
      <c r="P297" s="67">
        <v>7872</v>
      </c>
      <c r="Q297" s="67">
        <f t="shared" si="786"/>
        <v>7871.79</v>
      </c>
      <c r="R297" s="115">
        <f t="shared" si="759"/>
        <v>15743.58</v>
      </c>
      <c r="S297" s="119"/>
      <c r="T297" s="115">
        <v>7872</v>
      </c>
      <c r="U297" s="115">
        <v>7871.79</v>
      </c>
      <c r="V297" s="67">
        <v>0</v>
      </c>
      <c r="W297" s="67">
        <v>0</v>
      </c>
      <c r="X297" s="67">
        <v>7872</v>
      </c>
      <c r="Y297" s="67">
        <f t="shared" si="787"/>
        <v>7871.79</v>
      </c>
      <c r="Z297" s="115">
        <f t="shared" si="761"/>
        <v>23615.37</v>
      </c>
      <c r="AA297" s="119"/>
      <c r="AB297" s="115">
        <v>7872</v>
      </c>
      <c r="AC297" s="115">
        <v>7871.79</v>
      </c>
      <c r="AD297" s="67">
        <v>0</v>
      </c>
      <c r="AE297" s="67">
        <v>0</v>
      </c>
      <c r="AF297" s="67">
        <v>7872</v>
      </c>
      <c r="AG297" s="67">
        <f t="shared" si="788"/>
        <v>7871.79</v>
      </c>
      <c r="AH297" s="91">
        <f t="shared" si="763"/>
        <v>31487.16</v>
      </c>
      <c r="AI297" s="119"/>
      <c r="AJ297" s="115">
        <v>7872</v>
      </c>
      <c r="AK297" s="115">
        <v>7871.79</v>
      </c>
      <c r="AL297" s="67">
        <v>0</v>
      </c>
      <c r="AM297" s="67">
        <v>0</v>
      </c>
      <c r="AN297" s="67">
        <v>7872</v>
      </c>
      <c r="AO297" s="67">
        <f t="shared" si="789"/>
        <v>7871.79</v>
      </c>
      <c r="AP297" s="81">
        <f t="shared" si="765"/>
        <v>39358.949999999997</v>
      </c>
      <c r="AQ297" s="119"/>
      <c r="AR297" s="115">
        <v>7872</v>
      </c>
      <c r="AS297" s="115">
        <v>8627.52</v>
      </c>
      <c r="AT297" s="67">
        <v>0</v>
      </c>
      <c r="AU297" s="67">
        <v>0</v>
      </c>
      <c r="AV297" s="67">
        <v>7872</v>
      </c>
      <c r="AW297" s="67">
        <f t="shared" si="790"/>
        <v>8627.52</v>
      </c>
      <c r="AX297" s="115">
        <f t="shared" si="767"/>
        <v>47986.47</v>
      </c>
      <c r="AY297" s="119"/>
      <c r="AZ297" s="115">
        <v>7872</v>
      </c>
      <c r="BA297" s="115">
        <v>8124</v>
      </c>
      <c r="BB297" s="67">
        <v>0</v>
      </c>
      <c r="BC297" s="67">
        <v>0</v>
      </c>
      <c r="BD297" s="67">
        <v>7872</v>
      </c>
      <c r="BE297" s="67">
        <f t="shared" si="791"/>
        <v>8124</v>
      </c>
      <c r="BF297" s="115">
        <f t="shared" si="769"/>
        <v>56110.47</v>
      </c>
      <c r="BG297" s="119"/>
      <c r="BH297" s="115">
        <v>7872</v>
      </c>
      <c r="BI297" s="116">
        <v>8124</v>
      </c>
      <c r="BJ297" s="67">
        <v>0</v>
      </c>
      <c r="BK297" s="67">
        <v>0</v>
      </c>
      <c r="BL297" s="67">
        <v>7872</v>
      </c>
      <c r="BM297" s="67">
        <f t="shared" si="792"/>
        <v>8124</v>
      </c>
      <c r="BN297" s="115">
        <f t="shared" si="771"/>
        <v>64234.47</v>
      </c>
      <c r="BO297" s="119"/>
      <c r="BP297" s="115">
        <v>7872</v>
      </c>
      <c r="BQ297" s="115">
        <v>8124</v>
      </c>
      <c r="BR297" s="67">
        <v>7872</v>
      </c>
      <c r="BS297" s="164">
        <f>(H297+O297+W297+AE297+AM297+AU297+BC297+BK297)/8</f>
        <v>0</v>
      </c>
      <c r="BT297" s="118">
        <v>70848</v>
      </c>
      <c r="BU297" s="67">
        <f t="shared" si="793"/>
        <v>8124</v>
      </c>
      <c r="BV297" s="67">
        <f t="shared" si="772"/>
        <v>72358.47</v>
      </c>
      <c r="BW297" s="117"/>
      <c r="BX297" s="115">
        <v>7872</v>
      </c>
      <c r="BY297" s="115">
        <v>25682</v>
      </c>
      <c r="BZ297" s="67">
        <v>0</v>
      </c>
      <c r="CA297" s="67">
        <v>2707.9</v>
      </c>
      <c r="CB297" s="67">
        <v>7872</v>
      </c>
      <c r="CC297" s="67">
        <f t="shared" si="794"/>
        <v>28389.9</v>
      </c>
      <c r="CD297" s="67">
        <f t="shared" si="774"/>
        <v>100748.37</v>
      </c>
      <c r="CE297" s="117"/>
      <c r="CF297" s="115">
        <v>7872</v>
      </c>
      <c r="CG297" s="115"/>
      <c r="CH297" s="67">
        <v>0</v>
      </c>
      <c r="CI297" s="67"/>
      <c r="CJ297" s="67">
        <v>7872</v>
      </c>
      <c r="CK297" s="67">
        <f t="shared" si="795"/>
        <v>0</v>
      </c>
      <c r="CL297" s="117"/>
      <c r="CM297" s="115">
        <v>7872</v>
      </c>
      <c r="CN297" s="115"/>
      <c r="CO297" s="67">
        <v>0</v>
      </c>
      <c r="CP297" s="67"/>
      <c r="CQ297" s="67">
        <v>7872</v>
      </c>
      <c r="CR297" s="67">
        <f t="shared" si="796"/>
        <v>0</v>
      </c>
      <c r="CS297" s="80"/>
      <c r="CT297" s="66">
        <f t="shared" si="775"/>
        <v>94464</v>
      </c>
      <c r="CU297" s="66">
        <f t="shared" si="775"/>
        <v>98040.47</v>
      </c>
      <c r="CV297" s="66">
        <f t="shared" si="775"/>
        <v>7872</v>
      </c>
      <c r="CW297" s="66">
        <f t="shared" si="775"/>
        <v>2707.9</v>
      </c>
      <c r="CX297" s="66">
        <f t="shared" si="797"/>
        <v>157440</v>
      </c>
      <c r="CY297" s="66">
        <f t="shared" si="797"/>
        <v>100748.37</v>
      </c>
    </row>
    <row r="298" spans="1:103" x14ac:dyDescent="0.25">
      <c r="A298" s="87">
        <v>2203020000</v>
      </c>
      <c r="B298" s="86"/>
      <c r="C298" s="84" t="s">
        <v>114</v>
      </c>
      <c r="D298" s="180"/>
      <c r="E298" s="83">
        <v>2824</v>
      </c>
      <c r="F298" s="83">
        <f>(F297+F296)*20%</f>
        <v>4373.1580000000004</v>
      </c>
      <c r="G298" s="62">
        <v>1140</v>
      </c>
      <c r="H298" s="62">
        <f>H296*20%</f>
        <v>1399.4</v>
      </c>
      <c r="I298" s="62">
        <v>3964</v>
      </c>
      <c r="J298" s="62">
        <f t="shared" si="785"/>
        <v>5772.5580000000009</v>
      </c>
      <c r="K298" s="120"/>
      <c r="L298" s="81">
        <v>2824</v>
      </c>
      <c r="M298" s="83">
        <f>(M297+M296)*20%</f>
        <v>4373.1580000000004</v>
      </c>
      <c r="N298" s="82">
        <v>1140</v>
      </c>
      <c r="O298" s="61">
        <f>O296*20%</f>
        <v>1399.4</v>
      </c>
      <c r="P298" s="61">
        <v>3964</v>
      </c>
      <c r="Q298" s="61">
        <f t="shared" si="786"/>
        <v>5772.5580000000009</v>
      </c>
      <c r="R298" s="81">
        <f t="shared" si="759"/>
        <v>11545.116000000002</v>
      </c>
      <c r="S298" s="119"/>
      <c r="T298" s="81">
        <v>2824</v>
      </c>
      <c r="U298" s="81">
        <f>(U297+U296)*20%</f>
        <v>4373.1580000000004</v>
      </c>
      <c r="V298" s="61">
        <v>1140</v>
      </c>
      <c r="W298" s="61">
        <f>W296*20%</f>
        <v>1399.4</v>
      </c>
      <c r="X298" s="61">
        <v>3964</v>
      </c>
      <c r="Y298" s="61">
        <f t="shared" si="787"/>
        <v>5772.5580000000009</v>
      </c>
      <c r="Z298" s="81">
        <f t="shared" si="761"/>
        <v>17317.674000000003</v>
      </c>
      <c r="AA298" s="119"/>
      <c r="AB298" s="81">
        <v>2824</v>
      </c>
      <c r="AC298" s="81">
        <f>(AC297+AC296)*20%</f>
        <v>4373.1580000000004</v>
      </c>
      <c r="AD298" s="61">
        <v>1140</v>
      </c>
      <c r="AE298" s="61">
        <f>AE296*20%</f>
        <v>1399.4</v>
      </c>
      <c r="AF298" s="61">
        <v>3964</v>
      </c>
      <c r="AG298" s="61">
        <f t="shared" si="788"/>
        <v>5772.5580000000009</v>
      </c>
      <c r="AH298" s="99">
        <f t="shared" si="763"/>
        <v>23090.232000000004</v>
      </c>
      <c r="AI298" s="119"/>
      <c r="AJ298" s="81">
        <v>2824</v>
      </c>
      <c r="AK298" s="81">
        <f>(AK297+AK296)*20%</f>
        <v>4373.1580000000004</v>
      </c>
      <c r="AL298" s="61">
        <v>1140</v>
      </c>
      <c r="AM298" s="61">
        <f>AM296*20%</f>
        <v>1399.4</v>
      </c>
      <c r="AN298" s="61">
        <v>3964</v>
      </c>
      <c r="AO298" s="61">
        <f t="shared" si="789"/>
        <v>5772.5580000000009</v>
      </c>
      <c r="AP298" s="81">
        <f t="shared" si="765"/>
        <v>28862.790000000005</v>
      </c>
      <c r="AQ298" s="119"/>
      <c r="AR298" s="81">
        <v>2824</v>
      </c>
      <c r="AS298" s="81">
        <f>(AS296+AS297)*20%</f>
        <v>4793.1040000000003</v>
      </c>
      <c r="AT298" s="61">
        <v>1140</v>
      </c>
      <c r="AU298" s="61">
        <f>AU296*20%</f>
        <v>1533.8000000000002</v>
      </c>
      <c r="AV298" s="61">
        <v>3964</v>
      </c>
      <c r="AW298" s="61">
        <f t="shared" si="790"/>
        <v>6326.9040000000005</v>
      </c>
      <c r="AX298" s="81">
        <f t="shared" si="767"/>
        <v>35189.694000000003</v>
      </c>
      <c r="AY298" s="119"/>
      <c r="AZ298" s="81">
        <v>2824</v>
      </c>
      <c r="BA298" s="81">
        <f>(BA296+BA297)*20%</f>
        <v>4513.2259999999997</v>
      </c>
      <c r="BB298" s="61">
        <v>1140</v>
      </c>
      <c r="BC298" s="61">
        <f>BC296*20%</f>
        <v>1444.2</v>
      </c>
      <c r="BD298" s="61">
        <v>3964</v>
      </c>
      <c r="BE298" s="61">
        <f t="shared" si="791"/>
        <v>5957.4259999999995</v>
      </c>
      <c r="BF298" s="81">
        <f t="shared" si="769"/>
        <v>41147.120000000003</v>
      </c>
      <c r="BG298" s="119"/>
      <c r="BH298" s="81">
        <v>2824</v>
      </c>
      <c r="BI298" s="83">
        <f>(BI296+BI297)*20%</f>
        <v>4513.2259999999997</v>
      </c>
      <c r="BJ298" s="61">
        <v>1140</v>
      </c>
      <c r="BK298" s="61">
        <f>BK296*20%</f>
        <v>1444.2</v>
      </c>
      <c r="BL298" s="61">
        <v>3964</v>
      </c>
      <c r="BM298" s="61">
        <f t="shared" si="792"/>
        <v>5957.4259999999995</v>
      </c>
      <c r="BN298" s="81">
        <f t="shared" si="771"/>
        <v>47104.546000000002</v>
      </c>
      <c r="BO298" s="119"/>
      <c r="BP298" s="81">
        <v>2824</v>
      </c>
      <c r="BQ298" s="81">
        <v>4513.2259999999997</v>
      </c>
      <c r="BR298" s="61">
        <v>3964</v>
      </c>
      <c r="BS298" s="177">
        <v>1444.2</v>
      </c>
      <c r="BT298" s="82">
        <v>35676</v>
      </c>
      <c r="BU298" s="61">
        <f t="shared" si="793"/>
        <v>5957.4259999999995</v>
      </c>
      <c r="BV298" s="61">
        <f t="shared" si="772"/>
        <v>53061.972000000002</v>
      </c>
      <c r="BW298" s="117"/>
      <c r="BX298" s="81">
        <v>2824</v>
      </c>
      <c r="BY298" s="81">
        <v>4513</v>
      </c>
      <c r="BZ298" s="61">
        <v>1140</v>
      </c>
      <c r="CA298" s="61">
        <f>CA295*20%</f>
        <v>1985.7939999999999</v>
      </c>
      <c r="CB298" s="61">
        <v>3964</v>
      </c>
      <c r="CC298" s="61">
        <f t="shared" si="794"/>
        <v>6498.7939999999999</v>
      </c>
      <c r="CD298" s="61">
        <f t="shared" si="774"/>
        <v>59560.766000000003</v>
      </c>
      <c r="CE298" s="117"/>
      <c r="CF298" s="81">
        <v>2824</v>
      </c>
      <c r="CG298" s="81"/>
      <c r="CH298" s="61">
        <v>1140</v>
      </c>
      <c r="CI298" s="61"/>
      <c r="CJ298" s="61">
        <v>3964</v>
      </c>
      <c r="CK298" s="61">
        <f t="shared" si="795"/>
        <v>0</v>
      </c>
      <c r="CL298" s="117"/>
      <c r="CM298" s="81">
        <v>2824</v>
      </c>
      <c r="CN298" s="81"/>
      <c r="CO298" s="61">
        <v>1140</v>
      </c>
      <c r="CP298" s="61"/>
      <c r="CQ298" s="61">
        <v>3964</v>
      </c>
      <c r="CR298" s="61">
        <f t="shared" si="796"/>
        <v>0</v>
      </c>
      <c r="CS298" s="50"/>
      <c r="CT298" s="60">
        <f t="shared" si="775"/>
        <v>33888</v>
      </c>
      <c r="CU298" s="60">
        <f t="shared" si="775"/>
        <v>44711.572</v>
      </c>
      <c r="CV298" s="60">
        <f t="shared" si="775"/>
        <v>16504</v>
      </c>
      <c r="CW298" s="60">
        <f t="shared" si="775"/>
        <v>14849.194000000001</v>
      </c>
      <c r="CX298" s="60">
        <f t="shared" si="797"/>
        <v>79280</v>
      </c>
      <c r="CY298" s="60">
        <f t="shared" si="797"/>
        <v>59560.766000000003</v>
      </c>
    </row>
    <row r="299" spans="1:103" x14ac:dyDescent="0.25">
      <c r="A299" s="87">
        <v>2203030000</v>
      </c>
      <c r="B299" s="86"/>
      <c r="C299" s="84" t="s">
        <v>113</v>
      </c>
      <c r="D299" s="180"/>
      <c r="E299" s="83">
        <v>0</v>
      </c>
      <c r="F299" s="83">
        <v>0</v>
      </c>
      <c r="G299" s="62">
        <v>0</v>
      </c>
      <c r="H299" s="62">
        <v>0</v>
      </c>
      <c r="I299" s="62">
        <v>0</v>
      </c>
      <c r="J299" s="62">
        <f t="shared" si="785"/>
        <v>0</v>
      </c>
      <c r="K299" s="120"/>
      <c r="L299" s="81">
        <v>0</v>
      </c>
      <c r="M299" s="83">
        <v>0</v>
      </c>
      <c r="N299" s="82">
        <v>0</v>
      </c>
      <c r="O299" s="61">
        <v>0</v>
      </c>
      <c r="P299" s="61">
        <v>0</v>
      </c>
      <c r="Q299" s="61">
        <f t="shared" si="786"/>
        <v>0</v>
      </c>
      <c r="R299" s="81">
        <f t="shared" si="759"/>
        <v>0</v>
      </c>
      <c r="S299" s="119"/>
      <c r="T299" s="81">
        <v>0</v>
      </c>
      <c r="U299" s="81">
        <v>0</v>
      </c>
      <c r="V299" s="61">
        <v>0</v>
      </c>
      <c r="W299" s="61">
        <v>0</v>
      </c>
      <c r="X299" s="61">
        <v>0</v>
      </c>
      <c r="Y299" s="61">
        <f t="shared" si="787"/>
        <v>0</v>
      </c>
      <c r="Z299" s="81">
        <f t="shared" si="761"/>
        <v>0</v>
      </c>
      <c r="AA299" s="119"/>
      <c r="AB299" s="81">
        <v>0</v>
      </c>
      <c r="AC299" s="81">
        <v>0</v>
      </c>
      <c r="AD299" s="61">
        <v>0</v>
      </c>
      <c r="AE299" s="61">
        <v>0</v>
      </c>
      <c r="AF299" s="61">
        <v>0</v>
      </c>
      <c r="AG299" s="61">
        <f t="shared" si="788"/>
        <v>0</v>
      </c>
      <c r="AH299" s="99">
        <f t="shared" si="763"/>
        <v>0</v>
      </c>
      <c r="AI299" s="119"/>
      <c r="AJ299" s="81">
        <v>0</v>
      </c>
      <c r="AK299" s="81">
        <v>0</v>
      </c>
      <c r="AL299" s="61">
        <v>0</v>
      </c>
      <c r="AM299" s="61">
        <v>0</v>
      </c>
      <c r="AN299" s="61">
        <v>0</v>
      </c>
      <c r="AO299" s="61">
        <f t="shared" si="789"/>
        <v>0</v>
      </c>
      <c r="AP299" s="81">
        <f t="shared" si="765"/>
        <v>0</v>
      </c>
      <c r="AQ299" s="119"/>
      <c r="AR299" s="81">
        <v>0</v>
      </c>
      <c r="AS299" s="81">
        <v>0</v>
      </c>
      <c r="AT299" s="61">
        <v>0</v>
      </c>
      <c r="AU299" s="61">
        <v>0</v>
      </c>
      <c r="AV299" s="61">
        <v>0</v>
      </c>
      <c r="AW299" s="61">
        <f t="shared" si="790"/>
        <v>0</v>
      </c>
      <c r="AX299" s="81">
        <f t="shared" si="767"/>
        <v>0</v>
      </c>
      <c r="AY299" s="119"/>
      <c r="AZ299" s="81">
        <v>0</v>
      </c>
      <c r="BA299" s="81">
        <v>0</v>
      </c>
      <c r="BB299" s="61">
        <v>0</v>
      </c>
      <c r="BC299" s="61">
        <v>0</v>
      </c>
      <c r="BD299" s="61">
        <v>0</v>
      </c>
      <c r="BE299" s="61">
        <f t="shared" si="791"/>
        <v>0</v>
      </c>
      <c r="BF299" s="81">
        <f t="shared" si="769"/>
        <v>0</v>
      </c>
      <c r="BG299" s="119"/>
      <c r="BH299" s="81">
        <v>0</v>
      </c>
      <c r="BI299" s="83">
        <v>0</v>
      </c>
      <c r="BJ299" s="61">
        <v>0</v>
      </c>
      <c r="BK299" s="61">
        <v>0</v>
      </c>
      <c r="BL299" s="61">
        <v>0</v>
      </c>
      <c r="BM299" s="61">
        <f t="shared" si="792"/>
        <v>0</v>
      </c>
      <c r="BN299" s="81">
        <f t="shared" si="771"/>
        <v>0</v>
      </c>
      <c r="BO299" s="119"/>
      <c r="BP299" s="81">
        <v>0</v>
      </c>
      <c r="BQ299" s="81">
        <v>0</v>
      </c>
      <c r="BR299" s="61">
        <v>0</v>
      </c>
      <c r="BS299" s="160">
        <f t="shared" ref="BS299:BS312" si="798">(H299+O299+W299+AE299+AM299+AU299+BC299+BK299)/8</f>
        <v>0</v>
      </c>
      <c r="BT299" s="82">
        <v>0</v>
      </c>
      <c r="BU299" s="61">
        <f t="shared" si="793"/>
        <v>0</v>
      </c>
      <c r="BV299" s="61">
        <f t="shared" si="772"/>
        <v>0</v>
      </c>
      <c r="BW299" s="117"/>
      <c r="BX299" s="81">
        <v>0</v>
      </c>
      <c r="BY299" s="81">
        <v>0</v>
      </c>
      <c r="BZ299" s="61">
        <v>0</v>
      </c>
      <c r="CA299" s="61">
        <v>0</v>
      </c>
      <c r="CB299" s="61">
        <v>0</v>
      </c>
      <c r="CC299" s="61">
        <f t="shared" si="794"/>
        <v>0</v>
      </c>
      <c r="CD299" s="61">
        <f t="shared" si="774"/>
        <v>0</v>
      </c>
      <c r="CE299" s="117"/>
      <c r="CF299" s="81">
        <v>0</v>
      </c>
      <c r="CG299" s="81"/>
      <c r="CH299" s="61">
        <v>0</v>
      </c>
      <c r="CI299" s="61"/>
      <c r="CJ299" s="61">
        <v>0</v>
      </c>
      <c r="CK299" s="61">
        <f t="shared" si="795"/>
        <v>0</v>
      </c>
      <c r="CL299" s="117"/>
      <c r="CM299" s="81">
        <v>0</v>
      </c>
      <c r="CN299" s="81"/>
      <c r="CO299" s="61">
        <v>0</v>
      </c>
      <c r="CP299" s="61"/>
      <c r="CQ299" s="61">
        <v>0</v>
      </c>
      <c r="CR299" s="61">
        <f t="shared" si="796"/>
        <v>0</v>
      </c>
      <c r="CS299" s="50"/>
      <c r="CT299" s="60">
        <f t="shared" si="775"/>
        <v>0</v>
      </c>
      <c r="CU299" s="60">
        <f t="shared" si="775"/>
        <v>0</v>
      </c>
      <c r="CV299" s="60">
        <f t="shared" si="775"/>
        <v>0</v>
      </c>
      <c r="CW299" s="60">
        <f t="shared" si="775"/>
        <v>0</v>
      </c>
      <c r="CX299" s="60">
        <f t="shared" si="797"/>
        <v>0</v>
      </c>
      <c r="CY299" s="60">
        <f t="shared" si="797"/>
        <v>0</v>
      </c>
    </row>
    <row r="300" spans="1:103" x14ac:dyDescent="0.25">
      <c r="A300" s="87">
        <v>2203040000</v>
      </c>
      <c r="B300" s="86"/>
      <c r="C300" s="84" t="s">
        <v>112</v>
      </c>
      <c r="D300" s="180"/>
      <c r="E300" s="83">
        <v>0</v>
      </c>
      <c r="F300" s="83">
        <v>0</v>
      </c>
      <c r="G300" s="62">
        <v>0</v>
      </c>
      <c r="H300" s="62">
        <v>0</v>
      </c>
      <c r="I300" s="62">
        <v>0</v>
      </c>
      <c r="J300" s="62">
        <f t="shared" si="785"/>
        <v>0</v>
      </c>
      <c r="K300" s="120"/>
      <c r="L300" s="81">
        <v>0</v>
      </c>
      <c r="M300" s="83">
        <v>0</v>
      </c>
      <c r="N300" s="82">
        <v>0</v>
      </c>
      <c r="O300" s="61">
        <v>0</v>
      </c>
      <c r="P300" s="61">
        <v>0</v>
      </c>
      <c r="Q300" s="61">
        <f t="shared" si="786"/>
        <v>0</v>
      </c>
      <c r="R300" s="81">
        <f t="shared" si="759"/>
        <v>0</v>
      </c>
      <c r="S300" s="119"/>
      <c r="T300" s="81">
        <v>0</v>
      </c>
      <c r="U300" s="81">
        <v>0</v>
      </c>
      <c r="V300" s="61">
        <v>0</v>
      </c>
      <c r="W300" s="61">
        <v>0</v>
      </c>
      <c r="X300" s="61">
        <v>0</v>
      </c>
      <c r="Y300" s="61">
        <f t="shared" si="787"/>
        <v>0</v>
      </c>
      <c r="Z300" s="81">
        <f t="shared" si="761"/>
        <v>0</v>
      </c>
      <c r="AA300" s="119"/>
      <c r="AB300" s="81">
        <v>0</v>
      </c>
      <c r="AC300" s="81">
        <v>0</v>
      </c>
      <c r="AD300" s="61">
        <v>0</v>
      </c>
      <c r="AE300" s="61">
        <v>0</v>
      </c>
      <c r="AF300" s="61">
        <v>0</v>
      </c>
      <c r="AG300" s="61">
        <f t="shared" si="788"/>
        <v>0</v>
      </c>
      <c r="AH300" s="99">
        <f t="shared" si="763"/>
        <v>0</v>
      </c>
      <c r="AI300" s="119"/>
      <c r="AJ300" s="81">
        <v>0</v>
      </c>
      <c r="AK300" s="81">
        <v>0</v>
      </c>
      <c r="AL300" s="61">
        <v>0</v>
      </c>
      <c r="AM300" s="61">
        <v>0</v>
      </c>
      <c r="AN300" s="61">
        <v>0</v>
      </c>
      <c r="AO300" s="61">
        <f t="shared" si="789"/>
        <v>0</v>
      </c>
      <c r="AP300" s="81">
        <f t="shared" si="765"/>
        <v>0</v>
      </c>
      <c r="AQ300" s="119"/>
      <c r="AR300" s="81">
        <v>0</v>
      </c>
      <c r="AS300" s="81">
        <v>0</v>
      </c>
      <c r="AT300" s="61">
        <v>0</v>
      </c>
      <c r="AU300" s="61">
        <v>0</v>
      </c>
      <c r="AV300" s="61">
        <v>0</v>
      </c>
      <c r="AW300" s="61">
        <f t="shared" si="790"/>
        <v>0</v>
      </c>
      <c r="AX300" s="81">
        <f t="shared" si="767"/>
        <v>0</v>
      </c>
      <c r="AY300" s="119"/>
      <c r="AZ300" s="81">
        <v>0</v>
      </c>
      <c r="BA300" s="81">
        <v>0</v>
      </c>
      <c r="BB300" s="61">
        <v>0</v>
      </c>
      <c r="BC300" s="61">
        <v>0</v>
      </c>
      <c r="BD300" s="61">
        <v>0</v>
      </c>
      <c r="BE300" s="61">
        <f t="shared" si="791"/>
        <v>0</v>
      </c>
      <c r="BF300" s="81">
        <f t="shared" si="769"/>
        <v>0</v>
      </c>
      <c r="BG300" s="119"/>
      <c r="BH300" s="81">
        <v>0</v>
      </c>
      <c r="BI300" s="83">
        <v>0</v>
      </c>
      <c r="BJ300" s="61">
        <v>0</v>
      </c>
      <c r="BK300" s="61">
        <v>0</v>
      </c>
      <c r="BL300" s="61">
        <v>0</v>
      </c>
      <c r="BM300" s="61">
        <f t="shared" si="792"/>
        <v>0</v>
      </c>
      <c r="BN300" s="81">
        <f t="shared" si="771"/>
        <v>0</v>
      </c>
      <c r="BO300" s="119"/>
      <c r="BP300" s="81">
        <v>0</v>
      </c>
      <c r="BQ300" s="81">
        <v>0</v>
      </c>
      <c r="BR300" s="61">
        <v>0</v>
      </c>
      <c r="BS300" s="177">
        <f t="shared" si="798"/>
        <v>0</v>
      </c>
      <c r="BT300" s="82">
        <v>0</v>
      </c>
      <c r="BU300" s="61">
        <f t="shared" si="793"/>
        <v>0</v>
      </c>
      <c r="BV300" s="61">
        <f t="shared" si="772"/>
        <v>0</v>
      </c>
      <c r="BW300" s="117"/>
      <c r="BX300" s="81">
        <v>0</v>
      </c>
      <c r="BY300" s="81">
        <v>0</v>
      </c>
      <c r="BZ300" s="61">
        <v>0</v>
      </c>
      <c r="CA300" s="61">
        <v>0</v>
      </c>
      <c r="CB300" s="61">
        <v>0</v>
      </c>
      <c r="CC300" s="61">
        <f t="shared" si="794"/>
        <v>0</v>
      </c>
      <c r="CD300" s="61">
        <f t="shared" si="774"/>
        <v>0</v>
      </c>
      <c r="CE300" s="117"/>
      <c r="CF300" s="81">
        <v>0</v>
      </c>
      <c r="CG300" s="81"/>
      <c r="CH300" s="61">
        <v>0</v>
      </c>
      <c r="CI300" s="61"/>
      <c r="CJ300" s="61">
        <v>0</v>
      </c>
      <c r="CK300" s="61">
        <f t="shared" si="795"/>
        <v>0</v>
      </c>
      <c r="CL300" s="117"/>
      <c r="CM300" s="81">
        <v>0</v>
      </c>
      <c r="CN300" s="81"/>
      <c r="CO300" s="61">
        <v>0</v>
      </c>
      <c r="CP300" s="61"/>
      <c r="CQ300" s="61">
        <v>0</v>
      </c>
      <c r="CR300" s="61">
        <f t="shared" si="796"/>
        <v>0</v>
      </c>
      <c r="CS300" s="50"/>
      <c r="CT300" s="60">
        <f t="shared" si="775"/>
        <v>0</v>
      </c>
      <c r="CU300" s="60">
        <f t="shared" si="775"/>
        <v>0</v>
      </c>
      <c r="CV300" s="60">
        <f t="shared" si="775"/>
        <v>0</v>
      </c>
      <c r="CW300" s="60">
        <f t="shared" si="775"/>
        <v>0</v>
      </c>
      <c r="CX300" s="60">
        <f t="shared" si="797"/>
        <v>0</v>
      </c>
      <c r="CY300" s="60">
        <f t="shared" si="797"/>
        <v>0</v>
      </c>
    </row>
    <row r="301" spans="1:103" x14ac:dyDescent="0.25">
      <c r="A301" s="87">
        <v>2203900000</v>
      </c>
      <c r="B301" s="86"/>
      <c r="C301" s="85" t="s">
        <v>111</v>
      </c>
      <c r="D301" s="218"/>
      <c r="E301" s="170">
        <v>925</v>
      </c>
      <c r="F301" s="170">
        <v>0</v>
      </c>
      <c r="G301" s="62">
        <v>1200</v>
      </c>
      <c r="H301" s="62">
        <v>0</v>
      </c>
      <c r="I301" s="62">
        <v>2125</v>
      </c>
      <c r="J301" s="62">
        <f t="shared" si="785"/>
        <v>0</v>
      </c>
      <c r="K301" s="120"/>
      <c r="L301" s="161">
        <v>925</v>
      </c>
      <c r="M301" s="170">
        <v>0</v>
      </c>
      <c r="N301" s="82">
        <v>1200</v>
      </c>
      <c r="O301" s="61">
        <v>0</v>
      </c>
      <c r="P301" s="61">
        <v>2125</v>
      </c>
      <c r="Q301" s="61">
        <f t="shared" si="786"/>
        <v>0</v>
      </c>
      <c r="R301" s="81">
        <f t="shared" si="759"/>
        <v>0</v>
      </c>
      <c r="S301" s="119"/>
      <c r="T301" s="161">
        <v>925</v>
      </c>
      <c r="U301" s="161">
        <v>0</v>
      </c>
      <c r="V301" s="61">
        <v>1200</v>
      </c>
      <c r="W301" s="61">
        <v>0</v>
      </c>
      <c r="X301" s="61">
        <v>2125</v>
      </c>
      <c r="Y301" s="61">
        <f t="shared" si="787"/>
        <v>0</v>
      </c>
      <c r="Z301" s="81">
        <f t="shared" si="761"/>
        <v>0</v>
      </c>
      <c r="AA301" s="119"/>
      <c r="AB301" s="161">
        <v>925</v>
      </c>
      <c r="AC301" s="161">
        <v>0</v>
      </c>
      <c r="AD301" s="61">
        <v>1200</v>
      </c>
      <c r="AE301" s="61">
        <v>0</v>
      </c>
      <c r="AF301" s="61">
        <v>2125</v>
      </c>
      <c r="AG301" s="61">
        <f t="shared" si="788"/>
        <v>0</v>
      </c>
      <c r="AH301" s="99">
        <f t="shared" si="763"/>
        <v>0</v>
      </c>
      <c r="AI301" s="119"/>
      <c r="AJ301" s="161">
        <v>925</v>
      </c>
      <c r="AK301" s="161">
        <v>0</v>
      </c>
      <c r="AL301" s="61">
        <v>1200</v>
      </c>
      <c r="AM301" s="61">
        <v>0</v>
      </c>
      <c r="AN301" s="61">
        <v>2125</v>
      </c>
      <c r="AO301" s="61">
        <f t="shared" si="789"/>
        <v>0</v>
      </c>
      <c r="AP301" s="81">
        <f t="shared" si="765"/>
        <v>0</v>
      </c>
      <c r="AQ301" s="119"/>
      <c r="AR301" s="161">
        <v>925</v>
      </c>
      <c r="AS301" s="161">
        <v>0</v>
      </c>
      <c r="AT301" s="61">
        <v>1200</v>
      </c>
      <c r="AU301" s="61">
        <v>0</v>
      </c>
      <c r="AV301" s="61">
        <v>2125</v>
      </c>
      <c r="AW301" s="61">
        <f t="shared" si="790"/>
        <v>0</v>
      </c>
      <c r="AX301" s="81">
        <f t="shared" si="767"/>
        <v>0</v>
      </c>
      <c r="AY301" s="119"/>
      <c r="AZ301" s="161">
        <v>925</v>
      </c>
      <c r="BA301" s="161">
        <v>0</v>
      </c>
      <c r="BB301" s="61">
        <v>1200</v>
      </c>
      <c r="BC301" s="61">
        <v>0</v>
      </c>
      <c r="BD301" s="61">
        <v>2125</v>
      </c>
      <c r="BE301" s="61">
        <f t="shared" si="791"/>
        <v>0</v>
      </c>
      <c r="BF301" s="81">
        <f t="shared" si="769"/>
        <v>0</v>
      </c>
      <c r="BG301" s="119"/>
      <c r="BH301" s="161">
        <v>925</v>
      </c>
      <c r="BI301" s="170">
        <v>0</v>
      </c>
      <c r="BJ301" s="61">
        <v>1200</v>
      </c>
      <c r="BK301" s="61">
        <v>0</v>
      </c>
      <c r="BL301" s="61">
        <v>2125</v>
      </c>
      <c r="BM301" s="61">
        <f t="shared" si="792"/>
        <v>0</v>
      </c>
      <c r="BN301" s="81">
        <f t="shared" si="771"/>
        <v>0</v>
      </c>
      <c r="BO301" s="119"/>
      <c r="BP301" s="161">
        <v>925</v>
      </c>
      <c r="BQ301" s="161">
        <v>0</v>
      </c>
      <c r="BR301" s="61">
        <v>2125</v>
      </c>
      <c r="BS301" s="160">
        <f t="shared" si="798"/>
        <v>0</v>
      </c>
      <c r="BT301" s="82">
        <v>19125</v>
      </c>
      <c r="BU301" s="61">
        <f t="shared" si="793"/>
        <v>0</v>
      </c>
      <c r="BV301" s="61">
        <f t="shared" si="772"/>
        <v>0</v>
      </c>
      <c r="BW301" s="117"/>
      <c r="BX301" s="161">
        <v>925</v>
      </c>
      <c r="BY301" s="161">
        <v>0</v>
      </c>
      <c r="BZ301" s="61">
        <v>1200</v>
      </c>
      <c r="CA301" s="61">
        <v>0</v>
      </c>
      <c r="CB301" s="61">
        <v>2125</v>
      </c>
      <c r="CC301" s="61">
        <f t="shared" si="794"/>
        <v>0</v>
      </c>
      <c r="CD301" s="61">
        <f t="shared" si="774"/>
        <v>0</v>
      </c>
      <c r="CE301" s="117"/>
      <c r="CF301" s="161">
        <v>925</v>
      </c>
      <c r="CG301" s="161"/>
      <c r="CH301" s="61">
        <v>1200</v>
      </c>
      <c r="CI301" s="61"/>
      <c r="CJ301" s="61">
        <v>2125</v>
      </c>
      <c r="CK301" s="61">
        <f t="shared" si="795"/>
        <v>0</v>
      </c>
      <c r="CL301" s="117"/>
      <c r="CM301" s="161">
        <v>925</v>
      </c>
      <c r="CN301" s="161"/>
      <c r="CO301" s="61">
        <v>1200</v>
      </c>
      <c r="CP301" s="61"/>
      <c r="CQ301" s="61">
        <v>2125</v>
      </c>
      <c r="CR301" s="61">
        <f t="shared" si="796"/>
        <v>0</v>
      </c>
      <c r="CS301" s="50"/>
      <c r="CT301" s="60">
        <f t="shared" si="775"/>
        <v>11100</v>
      </c>
      <c r="CU301" s="60">
        <f t="shared" si="775"/>
        <v>0</v>
      </c>
      <c r="CV301" s="60">
        <f t="shared" si="775"/>
        <v>15325</v>
      </c>
      <c r="CW301" s="60">
        <f t="shared" si="775"/>
        <v>0</v>
      </c>
      <c r="CX301" s="60">
        <f t="shared" si="797"/>
        <v>42500</v>
      </c>
      <c r="CY301" s="60">
        <f t="shared" si="797"/>
        <v>0</v>
      </c>
    </row>
    <row r="302" spans="1:103" s="25" customFormat="1" x14ac:dyDescent="0.25">
      <c r="A302" s="149"/>
      <c r="B302" s="145"/>
      <c r="C302" s="145"/>
      <c r="D302" s="145"/>
      <c r="E302" s="148"/>
      <c r="F302" s="148"/>
      <c r="G302" s="148"/>
      <c r="H302" s="148"/>
      <c r="I302" s="148"/>
      <c r="J302" s="148"/>
      <c r="K302" s="120"/>
      <c r="L302" s="145"/>
      <c r="M302" s="148"/>
      <c r="N302" s="145"/>
      <c r="O302" s="145"/>
      <c r="P302" s="145"/>
      <c r="Q302" s="145"/>
      <c r="R302" s="147"/>
      <c r="S302" s="119"/>
      <c r="T302" s="145"/>
      <c r="U302" s="145"/>
      <c r="V302" s="145"/>
      <c r="W302" s="145"/>
      <c r="X302" s="145"/>
      <c r="Y302" s="145"/>
      <c r="Z302" s="147"/>
      <c r="AA302" s="119"/>
      <c r="AB302" s="145"/>
      <c r="AC302" s="145"/>
      <c r="AD302" s="145"/>
      <c r="AE302" s="145"/>
      <c r="AF302" s="145"/>
      <c r="AG302" s="145"/>
      <c r="AH302" s="147"/>
      <c r="AI302" s="119"/>
      <c r="AJ302" s="145"/>
      <c r="AK302" s="145"/>
      <c r="AL302" s="145"/>
      <c r="AM302" s="145"/>
      <c r="AN302" s="145"/>
      <c r="AO302" s="145"/>
      <c r="AP302" s="147"/>
      <c r="AQ302" s="119"/>
      <c r="AR302" s="145"/>
      <c r="AS302" s="145"/>
      <c r="AT302" s="145"/>
      <c r="AU302" s="145"/>
      <c r="AV302" s="145"/>
      <c r="AW302" s="145"/>
      <c r="AX302" s="147"/>
      <c r="AY302" s="119"/>
      <c r="AZ302" s="145"/>
      <c r="BA302" s="145"/>
      <c r="BB302" s="145"/>
      <c r="BC302" s="145"/>
      <c r="BD302" s="145"/>
      <c r="BE302" s="145"/>
      <c r="BF302" s="147"/>
      <c r="BG302" s="119"/>
      <c r="BH302" s="145"/>
      <c r="BI302" s="148"/>
      <c r="BJ302" s="145"/>
      <c r="BK302" s="145"/>
      <c r="BL302" s="145"/>
      <c r="BM302" s="145"/>
      <c r="BN302" s="147"/>
      <c r="BO302" s="119"/>
      <c r="BP302" s="145"/>
      <c r="BQ302" s="145"/>
      <c r="BR302" s="145"/>
      <c r="BS302" s="176">
        <f t="shared" si="798"/>
        <v>0</v>
      </c>
      <c r="BT302" s="145"/>
      <c r="BU302" s="145"/>
      <c r="BV302" s="147"/>
      <c r="BW302" s="117"/>
      <c r="BX302" s="145"/>
      <c r="BY302" s="145"/>
      <c r="BZ302" s="145"/>
      <c r="CA302" s="145"/>
      <c r="CB302" s="145"/>
      <c r="CC302" s="145"/>
      <c r="CD302" s="147"/>
      <c r="CE302" s="117"/>
      <c r="CF302" s="145"/>
      <c r="CG302" s="145"/>
      <c r="CH302" s="145"/>
      <c r="CI302" s="145"/>
      <c r="CJ302" s="145"/>
      <c r="CK302" s="145"/>
      <c r="CL302" s="117"/>
      <c r="CM302" s="145"/>
      <c r="CN302" s="145"/>
      <c r="CO302" s="145"/>
      <c r="CP302" s="145"/>
      <c r="CQ302" s="146"/>
      <c r="CR302" s="145"/>
      <c r="CS302" s="50"/>
      <c r="CT302" s="145"/>
      <c r="CU302" s="145"/>
      <c r="CV302" s="145"/>
      <c r="CW302" s="145"/>
      <c r="CX302" s="146"/>
      <c r="CY302" s="145"/>
    </row>
    <row r="303" spans="1:103" x14ac:dyDescent="0.25">
      <c r="A303" s="144">
        <v>2204000000</v>
      </c>
      <c r="B303" s="143" t="s">
        <v>110</v>
      </c>
      <c r="C303" s="142"/>
      <c r="D303" s="142"/>
      <c r="E303" s="157">
        <f t="shared" ref="E303:J303" si="799">E304+E307+E308+E311</f>
        <v>74907.28</v>
      </c>
      <c r="F303" s="157">
        <f t="shared" si="799"/>
        <v>14438.18</v>
      </c>
      <c r="G303" s="157">
        <f t="shared" si="799"/>
        <v>45693</v>
      </c>
      <c r="H303" s="157">
        <f t="shared" si="799"/>
        <v>26625</v>
      </c>
      <c r="I303" s="157">
        <f t="shared" si="799"/>
        <v>120600.28</v>
      </c>
      <c r="J303" s="157">
        <f t="shared" si="799"/>
        <v>41063.18</v>
      </c>
      <c r="K303" s="120"/>
      <c r="L303" s="150">
        <f t="shared" ref="L303:Q303" si="800">L304+L307+L308+L311</f>
        <v>74908.28</v>
      </c>
      <c r="M303" s="157">
        <f t="shared" si="800"/>
        <v>19139.2</v>
      </c>
      <c r="N303" s="150">
        <f t="shared" si="800"/>
        <v>45693</v>
      </c>
      <c r="O303" s="150">
        <f t="shared" si="800"/>
        <v>34321</v>
      </c>
      <c r="P303" s="150">
        <f t="shared" si="800"/>
        <v>100860.66</v>
      </c>
      <c r="Q303" s="150">
        <f t="shared" si="800"/>
        <v>53460.200000000004</v>
      </c>
      <c r="R303" s="150">
        <f t="shared" ref="R303:R311" si="801">Q303+J303</f>
        <v>94523.38</v>
      </c>
      <c r="S303" s="119"/>
      <c r="T303" s="150">
        <f t="shared" ref="T303:Y303" si="802">T304+T307+T308+T311</f>
        <v>79260.62</v>
      </c>
      <c r="U303" s="150">
        <f t="shared" si="802"/>
        <v>18409</v>
      </c>
      <c r="V303" s="150">
        <f t="shared" si="802"/>
        <v>45693</v>
      </c>
      <c r="W303" s="150">
        <f t="shared" si="802"/>
        <v>40559</v>
      </c>
      <c r="X303" s="150">
        <f t="shared" si="802"/>
        <v>124953.62</v>
      </c>
      <c r="Y303" s="150">
        <f t="shared" si="802"/>
        <v>58968</v>
      </c>
      <c r="Z303" s="150">
        <f t="shared" ref="Z303:Z311" si="803">Y303+R303</f>
        <v>153491.38</v>
      </c>
      <c r="AA303" s="119"/>
      <c r="AB303" s="150">
        <f t="shared" ref="AB303:AG303" si="804">AB304+AB307+AB308+AB311</f>
        <v>79282.84</v>
      </c>
      <c r="AC303" s="150">
        <f t="shared" si="804"/>
        <v>12078</v>
      </c>
      <c r="AD303" s="150">
        <f t="shared" si="804"/>
        <v>45693</v>
      </c>
      <c r="AE303" s="150">
        <f t="shared" si="804"/>
        <v>43505</v>
      </c>
      <c r="AF303" s="150">
        <f t="shared" si="804"/>
        <v>124975.84</v>
      </c>
      <c r="AG303" s="150">
        <f t="shared" si="804"/>
        <v>55583</v>
      </c>
      <c r="AH303" s="150">
        <f t="shared" ref="AH303:AH311" si="805">AG303+Z303</f>
        <v>209074.38</v>
      </c>
      <c r="AI303" s="119"/>
      <c r="AJ303" s="150">
        <f t="shared" ref="AJ303:AO303" si="806">AJ304+AJ307+AJ308+AJ311</f>
        <v>79282.84</v>
      </c>
      <c r="AK303" s="150">
        <f t="shared" si="806"/>
        <v>16395</v>
      </c>
      <c r="AL303" s="150">
        <f t="shared" si="806"/>
        <v>45693</v>
      </c>
      <c r="AM303" s="150">
        <f t="shared" si="806"/>
        <v>46128</v>
      </c>
      <c r="AN303" s="150">
        <f t="shared" si="806"/>
        <v>124975.84</v>
      </c>
      <c r="AO303" s="150">
        <f t="shared" si="806"/>
        <v>62523</v>
      </c>
      <c r="AP303" s="150">
        <f t="shared" ref="AP303:AP311" si="807">AO303+AH303</f>
        <v>271597.38</v>
      </c>
      <c r="AQ303" s="119"/>
      <c r="AR303" s="150">
        <f t="shared" ref="AR303:AW303" si="808">AR304+AR307+AR308+AR311</f>
        <v>79282.84</v>
      </c>
      <c r="AS303" s="150">
        <f t="shared" si="808"/>
        <v>9393</v>
      </c>
      <c r="AT303" s="150">
        <f t="shared" si="808"/>
        <v>45693</v>
      </c>
      <c r="AU303" s="150">
        <f t="shared" si="808"/>
        <v>20676</v>
      </c>
      <c r="AV303" s="150">
        <f t="shared" si="808"/>
        <v>124975.84</v>
      </c>
      <c r="AW303" s="150">
        <f t="shared" si="808"/>
        <v>30069</v>
      </c>
      <c r="AX303" s="150">
        <f t="shared" ref="AX303:AX311" si="809">AW303+AP303</f>
        <v>301666.38</v>
      </c>
      <c r="AY303" s="119"/>
      <c r="AZ303" s="150">
        <f t="shared" ref="AZ303:BE303" si="810">AZ304+AZ307+AZ308+AZ311</f>
        <v>79282.850000000006</v>
      </c>
      <c r="BA303" s="150">
        <f t="shared" si="810"/>
        <v>42637</v>
      </c>
      <c r="BB303" s="150">
        <f t="shared" si="810"/>
        <v>45693</v>
      </c>
      <c r="BC303" s="150">
        <f t="shared" si="810"/>
        <v>35392</v>
      </c>
      <c r="BD303" s="150">
        <f t="shared" si="810"/>
        <v>124975.85</v>
      </c>
      <c r="BE303" s="150">
        <f t="shared" si="810"/>
        <v>78029</v>
      </c>
      <c r="BF303" s="150">
        <f t="shared" ref="BF303:BF311" si="811">BE303+AX303</f>
        <v>379695.38</v>
      </c>
      <c r="BG303" s="119"/>
      <c r="BH303" s="150">
        <f t="shared" ref="BH303:BM303" si="812">BH304+BH307+BH308+BH311</f>
        <v>79282.86</v>
      </c>
      <c r="BI303" s="157">
        <f t="shared" si="812"/>
        <v>49693</v>
      </c>
      <c r="BJ303" s="150">
        <f t="shared" si="812"/>
        <v>45693</v>
      </c>
      <c r="BK303" s="150">
        <f t="shared" si="812"/>
        <v>36854</v>
      </c>
      <c r="BL303" s="150">
        <f t="shared" si="812"/>
        <v>124975.86</v>
      </c>
      <c r="BM303" s="150">
        <f t="shared" si="812"/>
        <v>86547</v>
      </c>
      <c r="BN303" s="150">
        <f t="shared" ref="BN303:BN311" si="813">BM303+BF303</f>
        <v>466242.38</v>
      </c>
      <c r="BO303" s="119"/>
      <c r="BP303" s="150">
        <f>BP304+BP307+BP308+BP311</f>
        <v>79282.86</v>
      </c>
      <c r="BQ303" s="150">
        <f>BQ304+BQ307+BQ308+BQ311</f>
        <v>28101.3</v>
      </c>
      <c r="BR303" s="150">
        <f>BR304+BR307+BR308+BR311</f>
        <v>45693</v>
      </c>
      <c r="BS303" s="153">
        <f t="shared" si="798"/>
        <v>35507.5</v>
      </c>
      <c r="BT303" s="150">
        <f>BT304+BT307+BT308+BT311</f>
        <v>124975.86</v>
      </c>
      <c r="BU303" s="150">
        <f>BU304+BU307+BU308+BU311</f>
        <v>63608.800000000003</v>
      </c>
      <c r="BV303" s="150">
        <f t="shared" ref="BV303:BV311" si="814">BU303+BN303</f>
        <v>529851.18000000005</v>
      </c>
      <c r="BW303" s="117"/>
      <c r="BX303" s="150">
        <f t="shared" ref="BX303:CC303" si="815">BX304+BX307+BX308+BX311</f>
        <v>79282.87</v>
      </c>
      <c r="BY303" s="150">
        <f t="shared" si="815"/>
        <v>29088</v>
      </c>
      <c r="BZ303" s="150">
        <f t="shared" si="815"/>
        <v>45693</v>
      </c>
      <c r="CA303" s="150">
        <f t="shared" si="815"/>
        <v>35507.5</v>
      </c>
      <c r="CB303" s="150">
        <f t="shared" si="815"/>
        <v>124975.87</v>
      </c>
      <c r="CC303" s="150">
        <f t="shared" si="815"/>
        <v>64595.5</v>
      </c>
      <c r="CD303" s="150">
        <f t="shared" ref="CD303:CD311" si="816">CC303+BV303</f>
        <v>594446.68000000005</v>
      </c>
      <c r="CE303" s="117"/>
      <c r="CF303" s="150">
        <f>CF304+CF307+CF308+CF311</f>
        <v>79283.91</v>
      </c>
      <c r="CG303" s="150"/>
      <c r="CH303" s="150">
        <f>CH304+CH307+CH308+CH311</f>
        <v>45693</v>
      </c>
      <c r="CI303" s="150"/>
      <c r="CJ303" s="150">
        <f>CJ304+CJ307+CJ308+CJ311</f>
        <v>124976.91</v>
      </c>
      <c r="CK303" s="150">
        <f>CK304+CK307+CK308+CK311</f>
        <v>0</v>
      </c>
      <c r="CL303" s="117"/>
      <c r="CM303" s="150">
        <f>CM304+CM307+CM308+CM311</f>
        <v>79283.929999999993</v>
      </c>
      <c r="CN303" s="150"/>
      <c r="CO303" s="150">
        <f>CO304+CO307+CO308+CO311</f>
        <v>45693</v>
      </c>
      <c r="CP303" s="150"/>
      <c r="CQ303" s="150">
        <f>CQ304+CQ307+CQ308+CQ311</f>
        <v>124976.93</v>
      </c>
      <c r="CR303" s="150">
        <f>CR304+CR307+CR308+CR311</f>
        <v>0</v>
      </c>
      <c r="CS303" s="50"/>
      <c r="CT303" s="138">
        <f t="shared" ref="CT303:CT311" si="817">E303+L303+T303+AB303+AJ303+AR303+AZ303+BH303+BP303+BX303+CF303+CM303</f>
        <v>942623.98</v>
      </c>
      <c r="CU303" s="138">
        <f t="shared" ref="CU303:CU311" si="818">F303+M303+U303+AC303+AK303+AS303+BA303+BI303+BQ303+BY303+CG303+CN303</f>
        <v>239371.68</v>
      </c>
      <c r="CV303" s="138">
        <f t="shared" ref="CV303:CV311" si="819">G303+N303+V303+AD303+AL303+AT303+BB303+BJ303+BR303+BZ303+CH303+CO303</f>
        <v>548316</v>
      </c>
      <c r="CW303" s="138">
        <f t="shared" ref="CW303:CW311" si="820">H303+O303+W303+AE303+AM303+AU303+BC303+BK303+BS303+CA303+CI303+CP303</f>
        <v>355075</v>
      </c>
      <c r="CX303" s="138">
        <f>CX304+CX307+CX308+CX311</f>
        <v>1471199.36</v>
      </c>
      <c r="CY303" s="138">
        <f>CY304+CY307+CY308+CY311</f>
        <v>594446.68000000005</v>
      </c>
    </row>
    <row r="304" spans="1:103" x14ac:dyDescent="0.25">
      <c r="A304" s="87">
        <v>2204010000</v>
      </c>
      <c r="B304" s="86"/>
      <c r="C304" s="85" t="s">
        <v>109</v>
      </c>
      <c r="D304" s="84"/>
      <c r="E304" s="83">
        <v>0</v>
      </c>
      <c r="F304" s="83">
        <v>0</v>
      </c>
      <c r="G304" s="62">
        <f>G305+G306</f>
        <v>0</v>
      </c>
      <c r="H304" s="62">
        <f>H305+H306</f>
        <v>0</v>
      </c>
      <c r="I304" s="62">
        <f>E304+G304</f>
        <v>0</v>
      </c>
      <c r="J304" s="62">
        <f>F304+H304</f>
        <v>0</v>
      </c>
      <c r="K304" s="120"/>
      <c r="L304" s="81">
        <v>0</v>
      </c>
      <c r="M304" s="83">
        <v>0</v>
      </c>
      <c r="N304" s="82">
        <v>0</v>
      </c>
      <c r="O304" s="82">
        <v>0</v>
      </c>
      <c r="P304" s="61">
        <v>0</v>
      </c>
      <c r="Q304" s="61">
        <f>M304+O304</f>
        <v>0</v>
      </c>
      <c r="R304" s="61">
        <f t="shared" si="801"/>
        <v>0</v>
      </c>
      <c r="S304" s="119"/>
      <c r="T304" s="81">
        <v>0</v>
      </c>
      <c r="U304" s="81">
        <v>0</v>
      </c>
      <c r="V304" s="82">
        <v>0</v>
      </c>
      <c r="W304" s="82">
        <v>0</v>
      </c>
      <c r="X304" s="61">
        <f>T304+V304</f>
        <v>0</v>
      </c>
      <c r="Y304" s="61">
        <f>U304+W304</f>
        <v>0</v>
      </c>
      <c r="Z304" s="61">
        <f t="shared" si="803"/>
        <v>0</v>
      </c>
      <c r="AA304" s="119"/>
      <c r="AB304" s="81">
        <v>0</v>
      </c>
      <c r="AC304" s="81">
        <v>0</v>
      </c>
      <c r="AD304" s="82">
        <v>0</v>
      </c>
      <c r="AE304" s="82">
        <v>0</v>
      </c>
      <c r="AF304" s="61">
        <f>AB304+AD304</f>
        <v>0</v>
      </c>
      <c r="AG304" s="61">
        <f>AC304+AE304</f>
        <v>0</v>
      </c>
      <c r="AH304" s="61">
        <f t="shared" si="805"/>
        <v>0</v>
      </c>
      <c r="AI304" s="119"/>
      <c r="AJ304" s="81">
        <v>0</v>
      </c>
      <c r="AK304" s="81">
        <v>0</v>
      </c>
      <c r="AL304" s="82">
        <v>0</v>
      </c>
      <c r="AM304" s="82">
        <v>0</v>
      </c>
      <c r="AN304" s="61">
        <f>AJ304+AL304</f>
        <v>0</v>
      </c>
      <c r="AO304" s="61">
        <f>AK304+AM304</f>
        <v>0</v>
      </c>
      <c r="AP304" s="61">
        <f t="shared" si="807"/>
        <v>0</v>
      </c>
      <c r="AQ304" s="119"/>
      <c r="AR304" s="81">
        <v>0</v>
      </c>
      <c r="AS304" s="81">
        <v>0</v>
      </c>
      <c r="AT304" s="82">
        <v>0</v>
      </c>
      <c r="AU304" s="82">
        <v>0</v>
      </c>
      <c r="AV304" s="61">
        <f>AR304+AT304</f>
        <v>0</v>
      </c>
      <c r="AW304" s="61">
        <f>AS304+AU304</f>
        <v>0</v>
      </c>
      <c r="AX304" s="61">
        <f t="shared" si="809"/>
        <v>0</v>
      </c>
      <c r="AY304" s="119"/>
      <c r="AZ304" s="81">
        <v>0</v>
      </c>
      <c r="BA304" s="81">
        <v>0</v>
      </c>
      <c r="BB304" s="82">
        <v>0</v>
      </c>
      <c r="BC304" s="82">
        <v>0</v>
      </c>
      <c r="BD304" s="61">
        <f>AZ304+BB304</f>
        <v>0</v>
      </c>
      <c r="BE304" s="61">
        <f>BA304+BC304</f>
        <v>0</v>
      </c>
      <c r="BF304" s="61">
        <f t="shared" si="811"/>
        <v>0</v>
      </c>
      <c r="BG304" s="119"/>
      <c r="BH304" s="81">
        <v>0</v>
      </c>
      <c r="BI304" s="83">
        <v>0</v>
      </c>
      <c r="BJ304" s="82">
        <v>0</v>
      </c>
      <c r="BK304" s="82">
        <v>0</v>
      </c>
      <c r="BL304" s="61">
        <f>BH304+BJ304</f>
        <v>0</v>
      </c>
      <c r="BM304" s="61">
        <f>BI304+BK304</f>
        <v>0</v>
      </c>
      <c r="BN304" s="61">
        <f t="shared" si="813"/>
        <v>0</v>
      </c>
      <c r="BO304" s="119"/>
      <c r="BP304" s="81">
        <v>0</v>
      </c>
      <c r="BQ304" s="81">
        <f>BQ305+BQ306</f>
        <v>0</v>
      </c>
      <c r="BR304" s="82">
        <v>0</v>
      </c>
      <c r="BS304" s="177">
        <f t="shared" si="798"/>
        <v>0</v>
      </c>
      <c r="BT304" s="61">
        <f>BP304+BR304</f>
        <v>0</v>
      </c>
      <c r="BU304" s="61">
        <f>BQ304+BS304</f>
        <v>0</v>
      </c>
      <c r="BV304" s="61">
        <f t="shared" si="814"/>
        <v>0</v>
      </c>
      <c r="BW304" s="117"/>
      <c r="BX304" s="81">
        <v>0</v>
      </c>
      <c r="BY304" s="81">
        <v>0</v>
      </c>
      <c r="BZ304" s="82">
        <v>0</v>
      </c>
      <c r="CA304" s="82">
        <v>0</v>
      </c>
      <c r="CB304" s="61">
        <f>BX304+BZ304</f>
        <v>0</v>
      </c>
      <c r="CC304" s="61">
        <f>BY304+CA304</f>
        <v>0</v>
      </c>
      <c r="CD304" s="61">
        <f t="shared" si="816"/>
        <v>0</v>
      </c>
      <c r="CE304" s="117"/>
      <c r="CF304" s="81">
        <v>0</v>
      </c>
      <c r="CG304" s="81"/>
      <c r="CH304" s="82">
        <v>0</v>
      </c>
      <c r="CI304" s="82"/>
      <c r="CJ304" s="61">
        <f>CF304+CH304</f>
        <v>0</v>
      </c>
      <c r="CK304" s="61">
        <f>CG304+CI304</f>
        <v>0</v>
      </c>
      <c r="CL304" s="117"/>
      <c r="CM304" s="61">
        <f>CH304+CJ304</f>
        <v>0</v>
      </c>
      <c r="CN304" s="61"/>
      <c r="CO304" s="82">
        <v>0</v>
      </c>
      <c r="CP304" s="82"/>
      <c r="CQ304" s="61">
        <f>CM304+CO304</f>
        <v>0</v>
      </c>
      <c r="CR304" s="61">
        <f>CN304+CP304</f>
        <v>0</v>
      </c>
      <c r="CS304" s="50"/>
      <c r="CT304" s="60">
        <f t="shared" si="817"/>
        <v>0</v>
      </c>
      <c r="CU304" s="60">
        <f t="shared" si="818"/>
        <v>0</v>
      </c>
      <c r="CV304" s="60">
        <f t="shared" si="819"/>
        <v>0</v>
      </c>
      <c r="CW304" s="60">
        <f t="shared" si="820"/>
        <v>0</v>
      </c>
      <c r="CX304" s="60">
        <f t="shared" ref="CX304:CY307" si="821">I304+P304+X304+AF304+AN304+AV304+BD304+BL304+BT304+CB304+CJ304+CQ304</f>
        <v>0</v>
      </c>
      <c r="CY304" s="60">
        <f t="shared" si="821"/>
        <v>0</v>
      </c>
    </row>
    <row r="305" spans="1:103" s="79" customFormat="1" x14ac:dyDescent="0.25">
      <c r="A305" s="90">
        <v>2204010100</v>
      </c>
      <c r="B305" s="89"/>
      <c r="C305" s="88"/>
      <c r="D305" s="88" t="s">
        <v>37</v>
      </c>
      <c r="E305" s="116">
        <v>0</v>
      </c>
      <c r="F305" s="116">
        <v>0</v>
      </c>
      <c r="G305" s="73">
        <v>0</v>
      </c>
      <c r="H305" s="73">
        <v>0</v>
      </c>
      <c r="I305" s="73">
        <f t="shared" ref="I305:J307" si="822">G305+E305</f>
        <v>0</v>
      </c>
      <c r="J305" s="73">
        <f t="shared" si="822"/>
        <v>0</v>
      </c>
      <c r="K305" s="120"/>
      <c r="L305" s="115">
        <v>0</v>
      </c>
      <c r="M305" s="116">
        <v>0</v>
      </c>
      <c r="N305" s="118">
        <v>0</v>
      </c>
      <c r="O305" s="118">
        <v>0</v>
      </c>
      <c r="P305" s="67">
        <v>0</v>
      </c>
      <c r="Q305" s="67">
        <f>O305+M305</f>
        <v>0</v>
      </c>
      <c r="R305" s="67">
        <f t="shared" si="801"/>
        <v>0</v>
      </c>
      <c r="S305" s="119"/>
      <c r="T305" s="115">
        <v>0</v>
      </c>
      <c r="U305" s="115">
        <v>0</v>
      </c>
      <c r="V305" s="118">
        <v>0</v>
      </c>
      <c r="W305" s="118">
        <v>0</v>
      </c>
      <c r="X305" s="67">
        <f t="shared" ref="X305:Y307" si="823">V305+T305</f>
        <v>0</v>
      </c>
      <c r="Y305" s="67">
        <f t="shared" si="823"/>
        <v>0</v>
      </c>
      <c r="Z305" s="67">
        <f t="shared" si="803"/>
        <v>0</v>
      </c>
      <c r="AA305" s="119"/>
      <c r="AB305" s="115">
        <v>0</v>
      </c>
      <c r="AC305" s="115">
        <v>0</v>
      </c>
      <c r="AD305" s="118">
        <v>0</v>
      </c>
      <c r="AE305" s="118">
        <v>0</v>
      </c>
      <c r="AF305" s="67">
        <f t="shared" ref="AF305:AG307" si="824">AD305+AB305</f>
        <v>0</v>
      </c>
      <c r="AG305" s="67">
        <f t="shared" si="824"/>
        <v>0</v>
      </c>
      <c r="AH305" s="67">
        <f t="shared" si="805"/>
        <v>0</v>
      </c>
      <c r="AI305" s="119"/>
      <c r="AJ305" s="115">
        <v>0</v>
      </c>
      <c r="AK305" s="115">
        <v>0</v>
      </c>
      <c r="AL305" s="118">
        <v>0</v>
      </c>
      <c r="AM305" s="118">
        <v>0</v>
      </c>
      <c r="AN305" s="67">
        <f t="shared" ref="AN305:AO307" si="825">AL305+AJ305</f>
        <v>0</v>
      </c>
      <c r="AO305" s="67">
        <f t="shared" si="825"/>
        <v>0</v>
      </c>
      <c r="AP305" s="217">
        <f t="shared" si="807"/>
        <v>0</v>
      </c>
      <c r="AQ305" s="119"/>
      <c r="AR305" s="115">
        <v>0</v>
      </c>
      <c r="AS305" s="115">
        <v>0</v>
      </c>
      <c r="AT305" s="118">
        <v>0</v>
      </c>
      <c r="AU305" s="118">
        <v>0</v>
      </c>
      <c r="AV305" s="67">
        <f t="shared" ref="AV305:AW307" si="826">AT305+AR305</f>
        <v>0</v>
      </c>
      <c r="AW305" s="67">
        <f t="shared" si="826"/>
        <v>0</v>
      </c>
      <c r="AX305" s="67">
        <f t="shared" si="809"/>
        <v>0</v>
      </c>
      <c r="AY305" s="119"/>
      <c r="AZ305" s="115">
        <v>0</v>
      </c>
      <c r="BA305" s="115">
        <v>0</v>
      </c>
      <c r="BB305" s="118">
        <v>0</v>
      </c>
      <c r="BC305" s="118">
        <v>0</v>
      </c>
      <c r="BD305" s="67">
        <f t="shared" ref="BD305:BE307" si="827">BB305+AZ305</f>
        <v>0</v>
      </c>
      <c r="BE305" s="67">
        <f t="shared" si="827"/>
        <v>0</v>
      </c>
      <c r="BF305" s="67">
        <f t="shared" si="811"/>
        <v>0</v>
      </c>
      <c r="BG305" s="119"/>
      <c r="BH305" s="115">
        <v>0</v>
      </c>
      <c r="BI305" s="116">
        <v>0</v>
      </c>
      <c r="BJ305" s="118">
        <v>0</v>
      </c>
      <c r="BK305" s="118">
        <v>0</v>
      </c>
      <c r="BL305" s="67">
        <f t="shared" ref="BL305:BM307" si="828">BJ305+BH305</f>
        <v>0</v>
      </c>
      <c r="BM305" s="67">
        <f t="shared" si="828"/>
        <v>0</v>
      </c>
      <c r="BN305" s="67">
        <f t="shared" si="813"/>
        <v>0</v>
      </c>
      <c r="BO305" s="119"/>
      <c r="BP305" s="115">
        <v>0</v>
      </c>
      <c r="BQ305" s="115">
        <v>0</v>
      </c>
      <c r="BR305" s="118">
        <v>0</v>
      </c>
      <c r="BS305" s="164">
        <f t="shared" si="798"/>
        <v>0</v>
      </c>
      <c r="BT305" s="67">
        <f t="shared" ref="BT305:BU307" si="829">BR305+BP305</f>
        <v>0</v>
      </c>
      <c r="BU305" s="67">
        <f t="shared" si="829"/>
        <v>0</v>
      </c>
      <c r="BV305" s="67">
        <f t="shared" si="814"/>
        <v>0</v>
      </c>
      <c r="BW305" s="117"/>
      <c r="BX305" s="115">
        <v>0</v>
      </c>
      <c r="BY305" s="115">
        <v>0</v>
      </c>
      <c r="BZ305" s="118">
        <v>0</v>
      </c>
      <c r="CA305" s="118">
        <v>0</v>
      </c>
      <c r="CB305" s="67">
        <f t="shared" ref="CB305:CC307" si="830">BZ305+BX305</f>
        <v>0</v>
      </c>
      <c r="CC305" s="67">
        <f t="shared" si="830"/>
        <v>0</v>
      </c>
      <c r="CD305" s="67">
        <f t="shared" si="816"/>
        <v>0</v>
      </c>
      <c r="CE305" s="117"/>
      <c r="CF305" s="115">
        <v>0</v>
      </c>
      <c r="CG305" s="115"/>
      <c r="CH305" s="118">
        <v>0</v>
      </c>
      <c r="CI305" s="118"/>
      <c r="CJ305" s="67">
        <f t="shared" ref="CJ305:CK307" si="831">CH305+CF305</f>
        <v>0</v>
      </c>
      <c r="CK305" s="67">
        <f t="shared" si="831"/>
        <v>0</v>
      </c>
      <c r="CL305" s="117"/>
      <c r="CM305" s="67">
        <f>CJ305+CH305</f>
        <v>0</v>
      </c>
      <c r="CN305" s="67"/>
      <c r="CO305" s="118">
        <v>0</v>
      </c>
      <c r="CP305" s="118"/>
      <c r="CQ305" s="67">
        <f t="shared" ref="CQ305:CR307" si="832">CO305+CM305</f>
        <v>0</v>
      </c>
      <c r="CR305" s="67">
        <f t="shared" si="832"/>
        <v>0</v>
      </c>
      <c r="CS305" s="80"/>
      <c r="CT305" s="66">
        <f t="shared" si="817"/>
        <v>0</v>
      </c>
      <c r="CU305" s="66">
        <f t="shared" si="818"/>
        <v>0</v>
      </c>
      <c r="CV305" s="66">
        <f t="shared" si="819"/>
        <v>0</v>
      </c>
      <c r="CW305" s="66">
        <f t="shared" si="820"/>
        <v>0</v>
      </c>
      <c r="CX305" s="66">
        <f t="shared" si="821"/>
        <v>0</v>
      </c>
      <c r="CY305" s="66">
        <f t="shared" si="821"/>
        <v>0</v>
      </c>
    </row>
    <row r="306" spans="1:103" s="79" customFormat="1" x14ac:dyDescent="0.25">
      <c r="A306" s="90">
        <v>2204019000</v>
      </c>
      <c r="B306" s="89"/>
      <c r="C306" s="88"/>
      <c r="D306" s="88" t="s">
        <v>108</v>
      </c>
      <c r="E306" s="116">
        <v>0</v>
      </c>
      <c r="F306" s="116">
        <v>0</v>
      </c>
      <c r="G306" s="73">
        <v>0</v>
      </c>
      <c r="H306" s="73">
        <v>0</v>
      </c>
      <c r="I306" s="73">
        <f t="shared" si="822"/>
        <v>0</v>
      </c>
      <c r="J306" s="73">
        <f t="shared" si="822"/>
        <v>0</v>
      </c>
      <c r="K306" s="120"/>
      <c r="L306" s="115">
        <v>0</v>
      </c>
      <c r="M306" s="116">
        <v>0</v>
      </c>
      <c r="N306" s="118">
        <v>0</v>
      </c>
      <c r="O306" s="118">
        <v>0</v>
      </c>
      <c r="P306" s="67">
        <v>0</v>
      </c>
      <c r="Q306" s="67">
        <f>O306+M306</f>
        <v>0</v>
      </c>
      <c r="R306" s="67">
        <f t="shared" si="801"/>
        <v>0</v>
      </c>
      <c r="S306" s="119"/>
      <c r="T306" s="115">
        <v>0</v>
      </c>
      <c r="U306" s="115">
        <v>0</v>
      </c>
      <c r="V306" s="118">
        <v>0</v>
      </c>
      <c r="W306" s="118">
        <v>0</v>
      </c>
      <c r="X306" s="67">
        <f t="shared" si="823"/>
        <v>0</v>
      </c>
      <c r="Y306" s="67">
        <f t="shared" si="823"/>
        <v>0</v>
      </c>
      <c r="Z306" s="67">
        <f t="shared" si="803"/>
        <v>0</v>
      </c>
      <c r="AA306" s="119"/>
      <c r="AB306" s="115">
        <v>0</v>
      </c>
      <c r="AC306" s="115">
        <v>0</v>
      </c>
      <c r="AD306" s="118">
        <v>0</v>
      </c>
      <c r="AE306" s="118">
        <v>0</v>
      </c>
      <c r="AF306" s="67">
        <f t="shared" si="824"/>
        <v>0</v>
      </c>
      <c r="AG306" s="67">
        <f t="shared" si="824"/>
        <v>0</v>
      </c>
      <c r="AH306" s="67">
        <f t="shared" si="805"/>
        <v>0</v>
      </c>
      <c r="AI306" s="119"/>
      <c r="AJ306" s="115">
        <v>0</v>
      </c>
      <c r="AK306" s="115">
        <v>0</v>
      </c>
      <c r="AL306" s="118">
        <v>0</v>
      </c>
      <c r="AM306" s="118">
        <v>0</v>
      </c>
      <c r="AN306" s="67">
        <f t="shared" si="825"/>
        <v>0</v>
      </c>
      <c r="AO306" s="67">
        <f t="shared" si="825"/>
        <v>0</v>
      </c>
      <c r="AP306" s="217">
        <f t="shared" si="807"/>
        <v>0</v>
      </c>
      <c r="AQ306" s="119"/>
      <c r="AR306" s="115">
        <v>0</v>
      </c>
      <c r="AS306" s="115">
        <v>0</v>
      </c>
      <c r="AT306" s="118">
        <v>0</v>
      </c>
      <c r="AU306" s="118">
        <v>0</v>
      </c>
      <c r="AV306" s="67">
        <f t="shared" si="826"/>
        <v>0</v>
      </c>
      <c r="AW306" s="67">
        <f t="shared" si="826"/>
        <v>0</v>
      </c>
      <c r="AX306" s="67">
        <f t="shared" si="809"/>
        <v>0</v>
      </c>
      <c r="AY306" s="119"/>
      <c r="AZ306" s="115">
        <v>0</v>
      </c>
      <c r="BA306" s="115">
        <v>0</v>
      </c>
      <c r="BB306" s="118">
        <v>0</v>
      </c>
      <c r="BC306" s="118">
        <v>0</v>
      </c>
      <c r="BD306" s="67">
        <f t="shared" si="827"/>
        <v>0</v>
      </c>
      <c r="BE306" s="67">
        <f t="shared" si="827"/>
        <v>0</v>
      </c>
      <c r="BF306" s="67">
        <f t="shared" si="811"/>
        <v>0</v>
      </c>
      <c r="BG306" s="119"/>
      <c r="BH306" s="115">
        <v>0</v>
      </c>
      <c r="BI306" s="116">
        <v>0</v>
      </c>
      <c r="BJ306" s="118">
        <v>0</v>
      </c>
      <c r="BK306" s="118">
        <v>0</v>
      </c>
      <c r="BL306" s="67">
        <f t="shared" si="828"/>
        <v>0</v>
      </c>
      <c r="BM306" s="67">
        <f t="shared" si="828"/>
        <v>0</v>
      </c>
      <c r="BN306" s="67">
        <f t="shared" si="813"/>
        <v>0</v>
      </c>
      <c r="BO306" s="119"/>
      <c r="BP306" s="115">
        <v>0</v>
      </c>
      <c r="BQ306" s="115">
        <v>0</v>
      </c>
      <c r="BR306" s="118">
        <v>0</v>
      </c>
      <c r="BS306" s="176">
        <f t="shared" si="798"/>
        <v>0</v>
      </c>
      <c r="BT306" s="67">
        <f t="shared" si="829"/>
        <v>0</v>
      </c>
      <c r="BU306" s="67">
        <f t="shared" si="829"/>
        <v>0</v>
      </c>
      <c r="BV306" s="67">
        <f t="shared" si="814"/>
        <v>0</v>
      </c>
      <c r="BW306" s="117"/>
      <c r="BX306" s="115">
        <v>0</v>
      </c>
      <c r="BY306" s="115">
        <v>0</v>
      </c>
      <c r="BZ306" s="118">
        <v>0</v>
      </c>
      <c r="CA306" s="118">
        <v>0</v>
      </c>
      <c r="CB306" s="67">
        <f t="shared" si="830"/>
        <v>0</v>
      </c>
      <c r="CC306" s="67">
        <f t="shared" si="830"/>
        <v>0</v>
      </c>
      <c r="CD306" s="67">
        <f t="shared" si="816"/>
        <v>0</v>
      </c>
      <c r="CE306" s="117"/>
      <c r="CF306" s="115">
        <v>0</v>
      </c>
      <c r="CG306" s="115"/>
      <c r="CH306" s="118">
        <v>0</v>
      </c>
      <c r="CI306" s="118"/>
      <c r="CJ306" s="67">
        <f t="shared" si="831"/>
        <v>0</v>
      </c>
      <c r="CK306" s="67">
        <f t="shared" si="831"/>
        <v>0</v>
      </c>
      <c r="CL306" s="117"/>
      <c r="CM306" s="67">
        <f>CJ306+CH306</f>
        <v>0</v>
      </c>
      <c r="CN306" s="67"/>
      <c r="CO306" s="118">
        <v>0</v>
      </c>
      <c r="CP306" s="118"/>
      <c r="CQ306" s="67">
        <f t="shared" si="832"/>
        <v>0</v>
      </c>
      <c r="CR306" s="67">
        <f t="shared" si="832"/>
        <v>0</v>
      </c>
      <c r="CS306" s="80"/>
      <c r="CT306" s="66">
        <f t="shared" si="817"/>
        <v>0</v>
      </c>
      <c r="CU306" s="66">
        <f t="shared" si="818"/>
        <v>0</v>
      </c>
      <c r="CV306" s="66">
        <f t="shared" si="819"/>
        <v>0</v>
      </c>
      <c r="CW306" s="66">
        <f t="shared" si="820"/>
        <v>0</v>
      </c>
      <c r="CX306" s="66">
        <f t="shared" si="821"/>
        <v>0</v>
      </c>
      <c r="CY306" s="66">
        <f t="shared" si="821"/>
        <v>0</v>
      </c>
    </row>
    <row r="307" spans="1:103" x14ac:dyDescent="0.25">
      <c r="A307" s="87">
        <v>2204020000</v>
      </c>
      <c r="B307" s="86"/>
      <c r="C307" s="85" t="s">
        <v>107</v>
      </c>
      <c r="D307" s="84"/>
      <c r="E307" s="83">
        <v>0</v>
      </c>
      <c r="F307" s="83">
        <v>0</v>
      </c>
      <c r="G307" s="62">
        <v>0</v>
      </c>
      <c r="H307" s="62">
        <v>0</v>
      </c>
      <c r="I307" s="62">
        <f t="shared" si="822"/>
        <v>0</v>
      </c>
      <c r="J307" s="62">
        <f t="shared" si="822"/>
        <v>0</v>
      </c>
      <c r="K307" s="120"/>
      <c r="L307" s="81">
        <v>0</v>
      </c>
      <c r="M307" s="83">
        <v>0</v>
      </c>
      <c r="N307" s="82">
        <v>0</v>
      </c>
      <c r="O307" s="82">
        <v>0</v>
      </c>
      <c r="P307" s="61"/>
      <c r="Q307" s="61">
        <f>O307+M307</f>
        <v>0</v>
      </c>
      <c r="R307" s="61">
        <f t="shared" si="801"/>
        <v>0</v>
      </c>
      <c r="S307" s="119"/>
      <c r="T307" s="81">
        <v>0</v>
      </c>
      <c r="U307" s="81">
        <v>0</v>
      </c>
      <c r="V307" s="82">
        <v>0</v>
      </c>
      <c r="W307" s="82">
        <v>0</v>
      </c>
      <c r="X307" s="61">
        <f t="shared" si="823"/>
        <v>0</v>
      </c>
      <c r="Y307" s="61">
        <f t="shared" si="823"/>
        <v>0</v>
      </c>
      <c r="Z307" s="61">
        <f t="shared" si="803"/>
        <v>0</v>
      </c>
      <c r="AA307" s="119"/>
      <c r="AB307" s="81">
        <v>0</v>
      </c>
      <c r="AC307" s="81">
        <v>0</v>
      </c>
      <c r="AD307" s="82">
        <v>0</v>
      </c>
      <c r="AE307" s="82">
        <v>0</v>
      </c>
      <c r="AF307" s="61">
        <f t="shared" si="824"/>
        <v>0</v>
      </c>
      <c r="AG307" s="61">
        <f t="shared" si="824"/>
        <v>0</v>
      </c>
      <c r="AH307" s="61">
        <f t="shared" si="805"/>
        <v>0</v>
      </c>
      <c r="AI307" s="119"/>
      <c r="AJ307" s="81">
        <v>0</v>
      </c>
      <c r="AK307" s="81">
        <v>0</v>
      </c>
      <c r="AL307" s="82">
        <v>0</v>
      </c>
      <c r="AM307" s="82">
        <v>0</v>
      </c>
      <c r="AN307" s="61">
        <f t="shared" si="825"/>
        <v>0</v>
      </c>
      <c r="AO307" s="61">
        <f t="shared" si="825"/>
        <v>0</v>
      </c>
      <c r="AP307" s="61">
        <f t="shared" si="807"/>
        <v>0</v>
      </c>
      <c r="AQ307" s="119"/>
      <c r="AR307" s="81">
        <v>0</v>
      </c>
      <c r="AS307" s="81">
        <v>0</v>
      </c>
      <c r="AT307" s="82">
        <v>0</v>
      </c>
      <c r="AU307" s="82">
        <v>0</v>
      </c>
      <c r="AV307" s="61">
        <f t="shared" si="826"/>
        <v>0</v>
      </c>
      <c r="AW307" s="61">
        <f t="shared" si="826"/>
        <v>0</v>
      </c>
      <c r="AX307" s="61">
        <f t="shared" si="809"/>
        <v>0</v>
      </c>
      <c r="AY307" s="119"/>
      <c r="AZ307" s="81">
        <v>0</v>
      </c>
      <c r="BA307" s="81">
        <v>0</v>
      </c>
      <c r="BB307" s="82">
        <v>0</v>
      </c>
      <c r="BC307" s="82">
        <v>0</v>
      </c>
      <c r="BD307" s="61">
        <f t="shared" si="827"/>
        <v>0</v>
      </c>
      <c r="BE307" s="61">
        <f t="shared" si="827"/>
        <v>0</v>
      </c>
      <c r="BF307" s="61">
        <f t="shared" si="811"/>
        <v>0</v>
      </c>
      <c r="BG307" s="119"/>
      <c r="BH307" s="81">
        <v>0</v>
      </c>
      <c r="BI307" s="83">
        <v>0</v>
      </c>
      <c r="BJ307" s="82">
        <v>0</v>
      </c>
      <c r="BK307" s="82">
        <v>0</v>
      </c>
      <c r="BL307" s="61">
        <f t="shared" si="828"/>
        <v>0</v>
      </c>
      <c r="BM307" s="61">
        <f t="shared" si="828"/>
        <v>0</v>
      </c>
      <c r="BN307" s="61">
        <f t="shared" si="813"/>
        <v>0</v>
      </c>
      <c r="BO307" s="119"/>
      <c r="BP307" s="81">
        <v>0</v>
      </c>
      <c r="BQ307" s="81">
        <v>0</v>
      </c>
      <c r="BR307" s="82">
        <v>0</v>
      </c>
      <c r="BS307" s="160">
        <f t="shared" si="798"/>
        <v>0</v>
      </c>
      <c r="BT307" s="61">
        <f t="shared" si="829"/>
        <v>0</v>
      </c>
      <c r="BU307" s="61">
        <f t="shared" si="829"/>
        <v>0</v>
      </c>
      <c r="BV307" s="61">
        <f t="shared" si="814"/>
        <v>0</v>
      </c>
      <c r="BW307" s="117"/>
      <c r="BX307" s="81">
        <v>0</v>
      </c>
      <c r="BY307" s="81">
        <v>0</v>
      </c>
      <c r="BZ307" s="82">
        <v>0</v>
      </c>
      <c r="CA307" s="82">
        <v>0</v>
      </c>
      <c r="CB307" s="61">
        <f t="shared" si="830"/>
        <v>0</v>
      </c>
      <c r="CC307" s="61">
        <f t="shared" si="830"/>
        <v>0</v>
      </c>
      <c r="CD307" s="61">
        <f t="shared" si="816"/>
        <v>0</v>
      </c>
      <c r="CE307" s="117"/>
      <c r="CF307" s="81">
        <v>0</v>
      </c>
      <c r="CG307" s="81"/>
      <c r="CH307" s="82">
        <v>0</v>
      </c>
      <c r="CI307" s="82"/>
      <c r="CJ307" s="61">
        <f t="shared" si="831"/>
        <v>0</v>
      </c>
      <c r="CK307" s="61">
        <f t="shared" si="831"/>
        <v>0</v>
      </c>
      <c r="CL307" s="117"/>
      <c r="CM307" s="61">
        <f>CJ307+CH307</f>
        <v>0</v>
      </c>
      <c r="CN307" s="61"/>
      <c r="CO307" s="82">
        <v>0</v>
      </c>
      <c r="CP307" s="82"/>
      <c r="CQ307" s="61">
        <f t="shared" si="832"/>
        <v>0</v>
      </c>
      <c r="CR307" s="61">
        <f t="shared" si="832"/>
        <v>0</v>
      </c>
      <c r="CS307" s="50"/>
      <c r="CT307" s="60">
        <f t="shared" si="817"/>
        <v>0</v>
      </c>
      <c r="CU307" s="60">
        <f t="shared" si="818"/>
        <v>0</v>
      </c>
      <c r="CV307" s="60">
        <f t="shared" si="819"/>
        <v>0</v>
      </c>
      <c r="CW307" s="60">
        <f t="shared" si="820"/>
        <v>0</v>
      </c>
      <c r="CX307" s="60">
        <f t="shared" si="821"/>
        <v>0</v>
      </c>
      <c r="CY307" s="60">
        <f t="shared" si="821"/>
        <v>0</v>
      </c>
    </row>
    <row r="308" spans="1:103" x14ac:dyDescent="0.25">
      <c r="A308" s="87">
        <v>2204030000</v>
      </c>
      <c r="B308" s="86"/>
      <c r="C308" s="85" t="s">
        <v>106</v>
      </c>
      <c r="D308" s="84"/>
      <c r="E308" s="83">
        <f t="shared" ref="E308:J308" si="833">E309+E310</f>
        <v>19740.62</v>
      </c>
      <c r="F308" s="83">
        <f t="shared" si="833"/>
        <v>1861.0900000000001</v>
      </c>
      <c r="G308" s="62">
        <f t="shared" si="833"/>
        <v>0</v>
      </c>
      <c r="H308" s="62">
        <f t="shared" si="833"/>
        <v>7965</v>
      </c>
      <c r="I308" s="62">
        <f t="shared" si="833"/>
        <v>19740.62</v>
      </c>
      <c r="J308" s="62">
        <f t="shared" si="833"/>
        <v>9826.09</v>
      </c>
      <c r="K308" s="120"/>
      <c r="L308" s="81">
        <f t="shared" ref="L308:Q308" si="834">L309+L310</f>
        <v>19740.62</v>
      </c>
      <c r="M308" s="62">
        <f t="shared" si="834"/>
        <v>1264.9000000000001</v>
      </c>
      <c r="N308" s="81">
        <f t="shared" si="834"/>
        <v>0</v>
      </c>
      <c r="O308" s="81">
        <f t="shared" si="834"/>
        <v>2106</v>
      </c>
      <c r="P308" s="61">
        <f t="shared" si="834"/>
        <v>0</v>
      </c>
      <c r="Q308" s="61">
        <f t="shared" si="834"/>
        <v>3370.9</v>
      </c>
      <c r="R308" s="61">
        <f t="shared" si="801"/>
        <v>13196.99</v>
      </c>
      <c r="S308" s="119"/>
      <c r="T308" s="81">
        <f t="shared" ref="T308:Y308" si="835">T309+T310</f>
        <v>19740.62</v>
      </c>
      <c r="U308" s="81">
        <f t="shared" si="835"/>
        <v>3237</v>
      </c>
      <c r="V308" s="81">
        <f t="shared" si="835"/>
        <v>0</v>
      </c>
      <c r="W308" s="81">
        <f t="shared" si="835"/>
        <v>2957</v>
      </c>
      <c r="X308" s="61">
        <f t="shared" si="835"/>
        <v>19740.62</v>
      </c>
      <c r="Y308" s="61">
        <f t="shared" si="835"/>
        <v>6194</v>
      </c>
      <c r="Z308" s="61">
        <f t="shared" si="803"/>
        <v>19390.989999999998</v>
      </c>
      <c r="AA308" s="119"/>
      <c r="AB308" s="81">
        <f t="shared" ref="AB308:AG308" si="836">AB309+AB310</f>
        <v>19762.84</v>
      </c>
      <c r="AC308" s="81">
        <f t="shared" si="836"/>
        <v>2040</v>
      </c>
      <c r="AD308" s="81">
        <f t="shared" si="836"/>
        <v>0</v>
      </c>
      <c r="AE308" s="81">
        <f t="shared" si="836"/>
        <v>25698</v>
      </c>
      <c r="AF308" s="61">
        <f t="shared" si="836"/>
        <v>19762.84</v>
      </c>
      <c r="AG308" s="61">
        <f t="shared" si="836"/>
        <v>27738</v>
      </c>
      <c r="AH308" s="61">
        <f t="shared" si="805"/>
        <v>47128.99</v>
      </c>
      <c r="AI308" s="119"/>
      <c r="AJ308" s="81">
        <f t="shared" ref="AJ308:AO308" si="837">AJ309+AJ310</f>
        <v>19762.84</v>
      </c>
      <c r="AK308" s="81">
        <f t="shared" si="837"/>
        <v>1699</v>
      </c>
      <c r="AL308" s="81">
        <f t="shared" si="837"/>
        <v>0</v>
      </c>
      <c r="AM308" s="81">
        <f t="shared" si="837"/>
        <v>19173</v>
      </c>
      <c r="AN308" s="61">
        <f t="shared" si="837"/>
        <v>19762.84</v>
      </c>
      <c r="AO308" s="61">
        <f t="shared" si="837"/>
        <v>20872</v>
      </c>
      <c r="AP308" s="61">
        <f t="shared" si="807"/>
        <v>68000.989999999991</v>
      </c>
      <c r="AQ308" s="119"/>
      <c r="AR308" s="81">
        <f t="shared" ref="AR308:AW308" si="838">AR309+AR310</f>
        <v>19762.84</v>
      </c>
      <c r="AS308" s="81">
        <f t="shared" si="838"/>
        <v>1476</v>
      </c>
      <c r="AT308" s="81">
        <f t="shared" si="838"/>
        <v>0</v>
      </c>
      <c r="AU308" s="81">
        <f t="shared" si="838"/>
        <v>8661</v>
      </c>
      <c r="AV308" s="61">
        <f t="shared" si="838"/>
        <v>19762.84</v>
      </c>
      <c r="AW308" s="61">
        <f t="shared" si="838"/>
        <v>10137</v>
      </c>
      <c r="AX308" s="61">
        <f t="shared" si="809"/>
        <v>78137.989999999991</v>
      </c>
      <c r="AY308" s="119"/>
      <c r="AZ308" s="81">
        <f t="shared" ref="AZ308:BE308" si="839">AZ309+AZ310</f>
        <v>19762.849999999999</v>
      </c>
      <c r="BA308" s="81">
        <f t="shared" si="839"/>
        <v>6518</v>
      </c>
      <c r="BB308" s="81">
        <f t="shared" si="839"/>
        <v>0</v>
      </c>
      <c r="BC308" s="81">
        <f t="shared" si="839"/>
        <v>11183</v>
      </c>
      <c r="BD308" s="61">
        <f t="shared" si="839"/>
        <v>19762.849999999999</v>
      </c>
      <c r="BE308" s="61">
        <f t="shared" si="839"/>
        <v>17701</v>
      </c>
      <c r="BF308" s="61">
        <f t="shared" si="811"/>
        <v>95838.989999999991</v>
      </c>
      <c r="BG308" s="119"/>
      <c r="BH308" s="81">
        <f t="shared" ref="BH308:BM308" si="840">BH309+BH310</f>
        <v>19762.86</v>
      </c>
      <c r="BI308" s="83">
        <f t="shared" si="840"/>
        <v>2070</v>
      </c>
      <c r="BJ308" s="81">
        <f t="shared" si="840"/>
        <v>0</v>
      </c>
      <c r="BK308" s="81">
        <f t="shared" si="840"/>
        <v>11720</v>
      </c>
      <c r="BL308" s="61">
        <f t="shared" si="840"/>
        <v>19762.86</v>
      </c>
      <c r="BM308" s="61">
        <f t="shared" si="840"/>
        <v>13790</v>
      </c>
      <c r="BN308" s="61">
        <f t="shared" si="813"/>
        <v>109628.98999999999</v>
      </c>
      <c r="BO308" s="119"/>
      <c r="BP308" s="81">
        <f>BP309+BP310</f>
        <v>19762.86</v>
      </c>
      <c r="BQ308" s="81">
        <f>BQ309+BQ310</f>
        <v>5577.3600000000006</v>
      </c>
      <c r="BR308" s="81">
        <f>BR309+BR310</f>
        <v>0</v>
      </c>
      <c r="BS308" s="177">
        <f t="shared" si="798"/>
        <v>11182.875</v>
      </c>
      <c r="BT308" s="61">
        <f>BT309+BT310</f>
        <v>19762.86</v>
      </c>
      <c r="BU308" s="61">
        <f>BU309+BU310</f>
        <v>16760.235000000001</v>
      </c>
      <c r="BV308" s="61">
        <f t="shared" si="814"/>
        <v>126389.22499999999</v>
      </c>
      <c r="BW308" s="117"/>
      <c r="BX308" s="81">
        <f t="shared" ref="BX308:CC308" si="841">BX309+BX310</f>
        <v>19762.87</v>
      </c>
      <c r="BY308" s="81">
        <f t="shared" si="841"/>
        <v>5309</v>
      </c>
      <c r="BZ308" s="81">
        <f t="shared" si="841"/>
        <v>0</v>
      </c>
      <c r="CA308" s="81">
        <f t="shared" si="841"/>
        <v>11182.875</v>
      </c>
      <c r="CB308" s="61">
        <f t="shared" si="841"/>
        <v>19762.87</v>
      </c>
      <c r="CC308" s="61">
        <f t="shared" si="841"/>
        <v>16491.875</v>
      </c>
      <c r="CD308" s="61">
        <f t="shared" si="816"/>
        <v>142881.09999999998</v>
      </c>
      <c r="CE308" s="117"/>
      <c r="CF308" s="81">
        <f>CF309+CF310</f>
        <v>19762.91</v>
      </c>
      <c r="CG308" s="81"/>
      <c r="CH308" s="81">
        <f>CH309+CH310</f>
        <v>0</v>
      </c>
      <c r="CI308" s="81"/>
      <c r="CJ308" s="61">
        <f>CJ309+CJ310</f>
        <v>19762.91</v>
      </c>
      <c r="CK308" s="61">
        <f>CK309+CK310</f>
        <v>0</v>
      </c>
      <c r="CL308" s="117"/>
      <c r="CM308" s="61">
        <f>CM309+CM310</f>
        <v>19762.93</v>
      </c>
      <c r="CN308" s="61"/>
      <c r="CO308" s="81">
        <f>CO309+CO310</f>
        <v>0</v>
      </c>
      <c r="CP308" s="81"/>
      <c r="CQ308" s="61">
        <f>CQ309+CQ310</f>
        <v>19762.93</v>
      </c>
      <c r="CR308" s="61">
        <f>CR309+CR310</f>
        <v>0</v>
      </c>
      <c r="CS308" s="50"/>
      <c r="CT308" s="60">
        <f t="shared" si="817"/>
        <v>237087.65999999995</v>
      </c>
      <c r="CU308" s="60">
        <f t="shared" si="818"/>
        <v>31052.35</v>
      </c>
      <c r="CV308" s="60">
        <f t="shared" si="819"/>
        <v>0</v>
      </c>
      <c r="CW308" s="60">
        <f t="shared" si="820"/>
        <v>111828.75</v>
      </c>
      <c r="CX308" s="60">
        <f>CX309+CX310</f>
        <v>217347.03999999998</v>
      </c>
      <c r="CY308" s="60">
        <f>CY309+CY310</f>
        <v>142881.1</v>
      </c>
    </row>
    <row r="309" spans="1:103" s="79" customFormat="1" x14ac:dyDescent="0.25">
      <c r="A309" s="90">
        <v>2204030100</v>
      </c>
      <c r="B309" s="89"/>
      <c r="C309" s="88"/>
      <c r="D309" s="88" t="s">
        <v>37</v>
      </c>
      <c r="E309" s="128">
        <v>1250</v>
      </c>
      <c r="F309" s="128">
        <v>123.2</v>
      </c>
      <c r="G309" s="73">
        <v>0</v>
      </c>
      <c r="H309" s="73">
        <v>0</v>
      </c>
      <c r="I309" s="73">
        <f t="shared" ref="I309:J311" si="842">G309+E309</f>
        <v>1250</v>
      </c>
      <c r="J309" s="73">
        <f t="shared" si="842"/>
        <v>123.2</v>
      </c>
      <c r="K309" s="120"/>
      <c r="L309" s="118">
        <v>1250</v>
      </c>
      <c r="M309" s="72">
        <v>228.9</v>
      </c>
      <c r="N309" s="118">
        <v>0</v>
      </c>
      <c r="O309" s="118">
        <v>0</v>
      </c>
      <c r="P309" s="67">
        <v>0</v>
      </c>
      <c r="Q309" s="67">
        <f>O309+M309</f>
        <v>228.9</v>
      </c>
      <c r="R309" s="67">
        <f t="shared" si="801"/>
        <v>352.1</v>
      </c>
      <c r="S309" s="119"/>
      <c r="T309" s="118">
        <v>1250</v>
      </c>
      <c r="U309" s="118">
        <v>56</v>
      </c>
      <c r="V309" s="118">
        <v>0</v>
      </c>
      <c r="W309" s="118">
        <v>0</v>
      </c>
      <c r="X309" s="67">
        <f t="shared" ref="X309:Y311" si="843">V309+T309</f>
        <v>1250</v>
      </c>
      <c r="Y309" s="67">
        <f t="shared" si="843"/>
        <v>56</v>
      </c>
      <c r="Z309" s="67">
        <f t="shared" si="803"/>
        <v>408.1</v>
      </c>
      <c r="AA309" s="119"/>
      <c r="AB309" s="118">
        <v>1250</v>
      </c>
      <c r="AC309" s="118">
        <v>56</v>
      </c>
      <c r="AD309" s="118">
        <v>0</v>
      </c>
      <c r="AE309" s="118">
        <v>0</v>
      </c>
      <c r="AF309" s="67">
        <f t="shared" ref="AF309:AG311" si="844">AD309+AB309</f>
        <v>1250</v>
      </c>
      <c r="AG309" s="67">
        <f t="shared" si="844"/>
        <v>56</v>
      </c>
      <c r="AH309" s="67">
        <f t="shared" si="805"/>
        <v>464.1</v>
      </c>
      <c r="AI309" s="119"/>
      <c r="AJ309" s="118">
        <v>1250</v>
      </c>
      <c r="AK309" s="118">
        <v>112</v>
      </c>
      <c r="AL309" s="118">
        <v>0</v>
      </c>
      <c r="AM309" s="118">
        <v>0</v>
      </c>
      <c r="AN309" s="67">
        <f t="shared" ref="AN309:AO311" si="845">AL309+AJ309</f>
        <v>1250</v>
      </c>
      <c r="AO309" s="67">
        <f t="shared" si="845"/>
        <v>112</v>
      </c>
      <c r="AP309" s="67">
        <f t="shared" si="807"/>
        <v>576.1</v>
      </c>
      <c r="AQ309" s="119"/>
      <c r="AR309" s="118">
        <v>1250</v>
      </c>
      <c r="AS309" s="118">
        <v>1121</v>
      </c>
      <c r="AT309" s="118">
        <v>0</v>
      </c>
      <c r="AU309" s="118">
        <v>0</v>
      </c>
      <c r="AV309" s="67">
        <f t="shared" ref="AV309:AW311" si="846">AT309+AR309</f>
        <v>1250</v>
      </c>
      <c r="AW309" s="67">
        <f t="shared" si="846"/>
        <v>1121</v>
      </c>
      <c r="AX309" s="67">
        <f t="shared" si="809"/>
        <v>1697.1</v>
      </c>
      <c r="AY309" s="119"/>
      <c r="AZ309" s="118">
        <v>1250</v>
      </c>
      <c r="BA309" s="118">
        <v>853</v>
      </c>
      <c r="BB309" s="118">
        <v>0</v>
      </c>
      <c r="BC309" s="118">
        <v>0</v>
      </c>
      <c r="BD309" s="67">
        <f t="shared" ref="BD309:BE311" si="847">BB309+AZ309</f>
        <v>1250</v>
      </c>
      <c r="BE309" s="67">
        <f t="shared" si="847"/>
        <v>853</v>
      </c>
      <c r="BF309" s="67">
        <f t="shared" si="811"/>
        <v>2550.1</v>
      </c>
      <c r="BG309" s="119"/>
      <c r="BH309" s="118">
        <v>1250</v>
      </c>
      <c r="BI309" s="128">
        <v>0</v>
      </c>
      <c r="BJ309" s="118">
        <v>0</v>
      </c>
      <c r="BK309" s="118">
        <v>0</v>
      </c>
      <c r="BL309" s="67">
        <f t="shared" ref="BL309:BM311" si="848">BJ309+BH309</f>
        <v>1250</v>
      </c>
      <c r="BM309" s="67">
        <f t="shared" si="848"/>
        <v>0</v>
      </c>
      <c r="BN309" s="67">
        <f t="shared" si="813"/>
        <v>2550.1</v>
      </c>
      <c r="BO309" s="119"/>
      <c r="BP309" s="118">
        <v>1250</v>
      </c>
      <c r="BQ309" s="118">
        <v>771.05</v>
      </c>
      <c r="BR309" s="118">
        <v>0</v>
      </c>
      <c r="BS309" s="164">
        <f t="shared" si="798"/>
        <v>0</v>
      </c>
      <c r="BT309" s="67">
        <f t="shared" ref="BT309:BU311" si="849">BR309+BP309</f>
        <v>1250</v>
      </c>
      <c r="BU309" s="67">
        <f t="shared" si="849"/>
        <v>771.05</v>
      </c>
      <c r="BV309" s="67">
        <f t="shared" si="814"/>
        <v>3321.1499999999996</v>
      </c>
      <c r="BW309" s="117"/>
      <c r="BX309" s="118">
        <v>1250</v>
      </c>
      <c r="BY309" s="118">
        <v>2990</v>
      </c>
      <c r="BZ309" s="118">
        <v>0</v>
      </c>
      <c r="CA309" s="70">
        <f>AVERAGE(BS309,BK309,BC309,AU309,AM309,AE309,W309,O309,H309)</f>
        <v>0</v>
      </c>
      <c r="CB309" s="67">
        <f t="shared" ref="CB309:CC311" si="850">BZ309+BX309</f>
        <v>1250</v>
      </c>
      <c r="CC309" s="67">
        <f t="shared" si="850"/>
        <v>2990</v>
      </c>
      <c r="CD309" s="67">
        <f t="shared" si="816"/>
        <v>6311.15</v>
      </c>
      <c r="CE309" s="117"/>
      <c r="CF309" s="118">
        <v>1250</v>
      </c>
      <c r="CG309" s="118"/>
      <c r="CH309" s="118">
        <v>0</v>
      </c>
      <c r="CI309" s="118"/>
      <c r="CJ309" s="67">
        <f t="shared" ref="CJ309:CK311" si="851">CH309+CF309</f>
        <v>1250</v>
      </c>
      <c r="CK309" s="67">
        <f t="shared" si="851"/>
        <v>0</v>
      </c>
      <c r="CL309" s="117"/>
      <c r="CM309" s="118">
        <v>1250</v>
      </c>
      <c r="CN309" s="118"/>
      <c r="CO309" s="118">
        <v>0</v>
      </c>
      <c r="CP309" s="118"/>
      <c r="CQ309" s="67">
        <f t="shared" ref="CQ309:CR311" si="852">CO309+CM309</f>
        <v>1250</v>
      </c>
      <c r="CR309" s="67">
        <f t="shared" si="852"/>
        <v>0</v>
      </c>
      <c r="CS309" s="80"/>
      <c r="CT309" s="66">
        <f t="shared" si="817"/>
        <v>15000</v>
      </c>
      <c r="CU309" s="66">
        <f t="shared" si="818"/>
        <v>6311.15</v>
      </c>
      <c r="CV309" s="66">
        <f t="shared" si="819"/>
        <v>0</v>
      </c>
      <c r="CW309" s="66">
        <f t="shared" si="820"/>
        <v>0</v>
      </c>
      <c r="CX309" s="66">
        <f t="shared" ref="CX309:CY311" si="853">I309+P309+X309+AF309+AN309+AV309+BD309+BL309+BT309+CB309+CJ309+CQ309</f>
        <v>13750</v>
      </c>
      <c r="CY309" s="66">
        <f t="shared" si="853"/>
        <v>6311.15</v>
      </c>
    </row>
    <row r="310" spans="1:103" s="79" customFormat="1" x14ac:dyDescent="0.25">
      <c r="A310" s="90">
        <v>2204039000</v>
      </c>
      <c r="B310" s="89"/>
      <c r="C310" s="88"/>
      <c r="D310" s="88" t="s">
        <v>105</v>
      </c>
      <c r="E310" s="116">
        <v>18490.62</v>
      </c>
      <c r="F310" s="116">
        <v>1737.89</v>
      </c>
      <c r="G310" s="73">
        <v>0</v>
      </c>
      <c r="H310" s="73">
        <v>7965</v>
      </c>
      <c r="I310" s="73">
        <f t="shared" si="842"/>
        <v>18490.62</v>
      </c>
      <c r="J310" s="73">
        <f t="shared" si="842"/>
        <v>9702.89</v>
      </c>
      <c r="K310" s="120"/>
      <c r="L310" s="118">
        <v>18490.62</v>
      </c>
      <c r="M310" s="72">
        <v>1036</v>
      </c>
      <c r="N310" s="118">
        <v>0</v>
      </c>
      <c r="O310" s="118">
        <v>2106</v>
      </c>
      <c r="P310" s="67">
        <v>0</v>
      </c>
      <c r="Q310" s="67">
        <f>O310+M310</f>
        <v>3142</v>
      </c>
      <c r="R310" s="67">
        <f t="shared" si="801"/>
        <v>12844.89</v>
      </c>
      <c r="S310" s="119"/>
      <c r="T310" s="118">
        <v>18490.62</v>
      </c>
      <c r="U310" s="118">
        <v>3181</v>
      </c>
      <c r="V310" s="118">
        <v>0</v>
      </c>
      <c r="W310" s="118">
        <v>2957</v>
      </c>
      <c r="X310" s="67">
        <f t="shared" si="843"/>
        <v>18490.62</v>
      </c>
      <c r="Y310" s="67">
        <f t="shared" si="843"/>
        <v>6138</v>
      </c>
      <c r="Z310" s="67">
        <f t="shared" si="803"/>
        <v>18982.89</v>
      </c>
      <c r="AA310" s="119"/>
      <c r="AB310" s="118">
        <v>18512.84</v>
      </c>
      <c r="AC310" s="118">
        <v>1984</v>
      </c>
      <c r="AD310" s="118">
        <v>0</v>
      </c>
      <c r="AE310" s="118">
        <v>25698</v>
      </c>
      <c r="AF310" s="67">
        <f t="shared" si="844"/>
        <v>18512.84</v>
      </c>
      <c r="AG310" s="67">
        <f t="shared" si="844"/>
        <v>27682</v>
      </c>
      <c r="AH310" s="67">
        <f t="shared" si="805"/>
        <v>46664.89</v>
      </c>
      <c r="AI310" s="119"/>
      <c r="AJ310" s="118">
        <v>18512.84</v>
      </c>
      <c r="AK310" s="118">
        <v>1587</v>
      </c>
      <c r="AL310" s="118">
        <v>0</v>
      </c>
      <c r="AM310" s="118">
        <v>19173</v>
      </c>
      <c r="AN310" s="67">
        <f t="shared" si="845"/>
        <v>18512.84</v>
      </c>
      <c r="AO310" s="67">
        <f t="shared" si="845"/>
        <v>20760</v>
      </c>
      <c r="AP310" s="67">
        <f t="shared" si="807"/>
        <v>67424.89</v>
      </c>
      <c r="AQ310" s="119"/>
      <c r="AR310" s="118">
        <v>18512.84</v>
      </c>
      <c r="AS310" s="118">
        <v>355</v>
      </c>
      <c r="AT310" s="118">
        <v>0</v>
      </c>
      <c r="AU310" s="118">
        <v>8661</v>
      </c>
      <c r="AV310" s="67">
        <f t="shared" si="846"/>
        <v>18512.84</v>
      </c>
      <c r="AW310" s="67">
        <f t="shared" si="846"/>
        <v>9016</v>
      </c>
      <c r="AX310" s="67">
        <f t="shared" si="809"/>
        <v>76440.89</v>
      </c>
      <c r="AY310" s="119"/>
      <c r="AZ310" s="118">
        <v>18512.849999999999</v>
      </c>
      <c r="BA310" s="118">
        <v>5665</v>
      </c>
      <c r="BB310" s="118">
        <v>0</v>
      </c>
      <c r="BC310" s="118">
        <v>11183</v>
      </c>
      <c r="BD310" s="67">
        <f t="shared" si="847"/>
        <v>18512.849999999999</v>
      </c>
      <c r="BE310" s="67">
        <f t="shared" si="847"/>
        <v>16848</v>
      </c>
      <c r="BF310" s="67">
        <f t="shared" si="811"/>
        <v>93288.89</v>
      </c>
      <c r="BG310" s="119"/>
      <c r="BH310" s="118">
        <v>18512.86</v>
      </c>
      <c r="BI310" s="128">
        <v>2070</v>
      </c>
      <c r="BJ310" s="118">
        <v>0</v>
      </c>
      <c r="BK310" s="118">
        <v>11720</v>
      </c>
      <c r="BL310" s="67">
        <f t="shared" si="848"/>
        <v>18512.86</v>
      </c>
      <c r="BM310" s="67">
        <f t="shared" si="848"/>
        <v>13790</v>
      </c>
      <c r="BN310" s="67">
        <f t="shared" si="813"/>
        <v>107078.89</v>
      </c>
      <c r="BO310" s="119"/>
      <c r="BP310" s="118">
        <v>18512.86</v>
      </c>
      <c r="BQ310" s="118">
        <v>4806.3100000000004</v>
      </c>
      <c r="BR310" s="118">
        <v>0</v>
      </c>
      <c r="BS310" s="176">
        <f t="shared" si="798"/>
        <v>11182.875</v>
      </c>
      <c r="BT310" s="67">
        <f t="shared" si="849"/>
        <v>18512.86</v>
      </c>
      <c r="BU310" s="67">
        <f t="shared" si="849"/>
        <v>15989.185000000001</v>
      </c>
      <c r="BV310" s="67">
        <f t="shared" si="814"/>
        <v>123068.075</v>
      </c>
      <c r="BW310" s="117"/>
      <c r="BX310" s="118">
        <v>18512.87</v>
      </c>
      <c r="BY310" s="118">
        <v>2319</v>
      </c>
      <c r="BZ310" s="118">
        <v>0</v>
      </c>
      <c r="CA310" s="70">
        <f>AVERAGE(BS310,BK310,BC310,AU310,AM310,AE310,W310,O310,H310)</f>
        <v>11182.875</v>
      </c>
      <c r="CB310" s="67">
        <f t="shared" si="850"/>
        <v>18512.87</v>
      </c>
      <c r="CC310" s="67">
        <f t="shared" si="850"/>
        <v>13501.875</v>
      </c>
      <c r="CD310" s="67">
        <f t="shared" si="816"/>
        <v>136569.95000000001</v>
      </c>
      <c r="CE310" s="117"/>
      <c r="CF310" s="118">
        <v>18512.91</v>
      </c>
      <c r="CG310" s="118"/>
      <c r="CH310" s="118">
        <v>0</v>
      </c>
      <c r="CI310" s="118"/>
      <c r="CJ310" s="67">
        <f t="shared" si="851"/>
        <v>18512.91</v>
      </c>
      <c r="CK310" s="67">
        <f t="shared" si="851"/>
        <v>0</v>
      </c>
      <c r="CL310" s="117"/>
      <c r="CM310" s="118">
        <v>18512.93</v>
      </c>
      <c r="CN310" s="118"/>
      <c r="CO310" s="118">
        <v>0</v>
      </c>
      <c r="CP310" s="118"/>
      <c r="CQ310" s="67">
        <f t="shared" si="852"/>
        <v>18512.93</v>
      </c>
      <c r="CR310" s="67">
        <f t="shared" si="852"/>
        <v>0</v>
      </c>
      <c r="CS310" s="80"/>
      <c r="CT310" s="66">
        <f t="shared" si="817"/>
        <v>222087.65999999995</v>
      </c>
      <c r="CU310" s="66">
        <f t="shared" si="818"/>
        <v>24741.200000000001</v>
      </c>
      <c r="CV310" s="66">
        <f t="shared" si="819"/>
        <v>0</v>
      </c>
      <c r="CW310" s="66">
        <f t="shared" si="820"/>
        <v>111828.75</v>
      </c>
      <c r="CX310" s="66">
        <f t="shared" si="853"/>
        <v>203597.03999999998</v>
      </c>
      <c r="CY310" s="66">
        <f t="shared" si="853"/>
        <v>136569.95000000001</v>
      </c>
    </row>
    <row r="311" spans="1:103" x14ac:dyDescent="0.25">
      <c r="A311" s="216">
        <v>2204900000</v>
      </c>
      <c r="B311" s="215"/>
      <c r="C311" s="214" t="s">
        <v>104</v>
      </c>
      <c r="D311" s="213"/>
      <c r="E311" s="83">
        <v>55166.66</v>
      </c>
      <c r="F311" s="83">
        <v>12577.09</v>
      </c>
      <c r="G311" s="62">
        <v>45693</v>
      </c>
      <c r="H311" s="62">
        <v>18660</v>
      </c>
      <c r="I311" s="62">
        <f t="shared" si="842"/>
        <v>100859.66</v>
      </c>
      <c r="J311" s="62">
        <f t="shared" si="842"/>
        <v>31237.09</v>
      </c>
      <c r="K311" s="120"/>
      <c r="L311" s="61">
        <v>55167.66</v>
      </c>
      <c r="M311" s="62">
        <v>17874.3</v>
      </c>
      <c r="N311" s="61">
        <v>45693</v>
      </c>
      <c r="O311" s="61">
        <v>32215</v>
      </c>
      <c r="P311" s="61">
        <f>N311+L311</f>
        <v>100860.66</v>
      </c>
      <c r="Q311" s="61">
        <f>O311+M311</f>
        <v>50089.3</v>
      </c>
      <c r="R311" s="61">
        <f t="shared" si="801"/>
        <v>81326.39</v>
      </c>
      <c r="S311" s="119"/>
      <c r="T311" s="61">
        <v>59520</v>
      </c>
      <c r="U311" s="61">
        <v>15172</v>
      </c>
      <c r="V311" s="61">
        <v>45693</v>
      </c>
      <c r="W311" s="61">
        <v>37602</v>
      </c>
      <c r="X311" s="61">
        <f t="shared" si="843"/>
        <v>105213</v>
      </c>
      <c r="Y311" s="61">
        <f t="shared" si="843"/>
        <v>52774</v>
      </c>
      <c r="Z311" s="61">
        <f t="shared" si="803"/>
        <v>134100.39000000001</v>
      </c>
      <c r="AA311" s="119"/>
      <c r="AB311" s="61">
        <v>59520</v>
      </c>
      <c r="AC311" s="61">
        <v>10038</v>
      </c>
      <c r="AD311" s="61">
        <v>45693</v>
      </c>
      <c r="AE311" s="61">
        <v>17807</v>
      </c>
      <c r="AF311" s="61">
        <f t="shared" si="844"/>
        <v>105213</v>
      </c>
      <c r="AG311" s="61">
        <f t="shared" si="844"/>
        <v>27845</v>
      </c>
      <c r="AH311" s="61">
        <f t="shared" si="805"/>
        <v>161945.39000000001</v>
      </c>
      <c r="AI311" s="119"/>
      <c r="AJ311" s="61">
        <v>59520</v>
      </c>
      <c r="AK311" s="61">
        <v>14696</v>
      </c>
      <c r="AL311" s="61">
        <v>45693</v>
      </c>
      <c r="AM311" s="61">
        <v>26955</v>
      </c>
      <c r="AN311" s="61">
        <f t="shared" si="845"/>
        <v>105213</v>
      </c>
      <c r="AO311" s="61">
        <f t="shared" si="845"/>
        <v>41651</v>
      </c>
      <c r="AP311" s="61">
        <f t="shared" si="807"/>
        <v>203596.39</v>
      </c>
      <c r="AQ311" s="119"/>
      <c r="AR311" s="61">
        <v>59520</v>
      </c>
      <c r="AS311" s="61">
        <v>7917</v>
      </c>
      <c r="AT311" s="61">
        <v>45693</v>
      </c>
      <c r="AU311" s="61">
        <v>12015</v>
      </c>
      <c r="AV311" s="61">
        <f t="shared" si="846"/>
        <v>105213</v>
      </c>
      <c r="AW311" s="61">
        <f t="shared" si="846"/>
        <v>19932</v>
      </c>
      <c r="AX311" s="61">
        <f t="shared" si="809"/>
        <v>223528.39</v>
      </c>
      <c r="AY311" s="119"/>
      <c r="AZ311" s="61">
        <v>59520</v>
      </c>
      <c r="BA311" s="61">
        <v>36119</v>
      </c>
      <c r="BB311" s="61">
        <v>45693</v>
      </c>
      <c r="BC311" s="61">
        <v>24209</v>
      </c>
      <c r="BD311" s="61">
        <f t="shared" si="847"/>
        <v>105213</v>
      </c>
      <c r="BE311" s="61">
        <f t="shared" si="847"/>
        <v>60328</v>
      </c>
      <c r="BF311" s="61">
        <f t="shared" si="811"/>
        <v>283856.39</v>
      </c>
      <c r="BG311" s="119"/>
      <c r="BH311" s="61">
        <v>59520</v>
      </c>
      <c r="BI311" s="62">
        <v>47623</v>
      </c>
      <c r="BJ311" s="61">
        <v>45693</v>
      </c>
      <c r="BK311" s="61">
        <v>25134</v>
      </c>
      <c r="BL311" s="61">
        <f t="shared" si="848"/>
        <v>105213</v>
      </c>
      <c r="BM311" s="61">
        <f t="shared" si="848"/>
        <v>72757</v>
      </c>
      <c r="BN311" s="61">
        <f t="shared" si="813"/>
        <v>356613.39</v>
      </c>
      <c r="BO311" s="119"/>
      <c r="BP311" s="61">
        <v>59520</v>
      </c>
      <c r="BQ311" s="61">
        <v>22523.94</v>
      </c>
      <c r="BR311" s="61">
        <v>45693</v>
      </c>
      <c r="BS311" s="160">
        <f t="shared" si="798"/>
        <v>24324.625</v>
      </c>
      <c r="BT311" s="61">
        <f t="shared" si="849"/>
        <v>105213</v>
      </c>
      <c r="BU311" s="61">
        <f t="shared" si="849"/>
        <v>46848.565000000002</v>
      </c>
      <c r="BV311" s="61">
        <f t="shared" si="814"/>
        <v>403461.95500000002</v>
      </c>
      <c r="BW311" s="117"/>
      <c r="BX311" s="61">
        <v>59520</v>
      </c>
      <c r="BY311" s="61">
        <v>23779</v>
      </c>
      <c r="BZ311" s="61">
        <v>45693</v>
      </c>
      <c r="CA311" s="82">
        <f>AVERAGE(BS311,BK311,BC311,AU311,AM311,AE311,W311,O311,H311)</f>
        <v>24324.625</v>
      </c>
      <c r="CB311" s="61">
        <f t="shared" si="850"/>
        <v>105213</v>
      </c>
      <c r="CC311" s="61">
        <f t="shared" si="850"/>
        <v>48103.625</v>
      </c>
      <c r="CD311" s="61">
        <f t="shared" si="816"/>
        <v>451565.58</v>
      </c>
      <c r="CE311" s="117"/>
      <c r="CF311" s="61">
        <v>59521</v>
      </c>
      <c r="CG311" s="61"/>
      <c r="CH311" s="61">
        <v>45693</v>
      </c>
      <c r="CI311" s="61"/>
      <c r="CJ311" s="61">
        <f t="shared" si="851"/>
        <v>105214</v>
      </c>
      <c r="CK311" s="61">
        <f t="shared" si="851"/>
        <v>0</v>
      </c>
      <c r="CL311" s="117"/>
      <c r="CM311" s="61">
        <v>59521</v>
      </c>
      <c r="CN311" s="61"/>
      <c r="CO311" s="61">
        <v>45693</v>
      </c>
      <c r="CP311" s="61"/>
      <c r="CQ311" s="61">
        <f t="shared" si="852"/>
        <v>105214</v>
      </c>
      <c r="CR311" s="61">
        <f t="shared" si="852"/>
        <v>0</v>
      </c>
      <c r="CS311" s="50"/>
      <c r="CT311" s="60">
        <f t="shared" si="817"/>
        <v>705536.32000000007</v>
      </c>
      <c r="CU311" s="60">
        <f t="shared" si="818"/>
        <v>208319.33000000002</v>
      </c>
      <c r="CV311" s="60">
        <f t="shared" si="819"/>
        <v>548316</v>
      </c>
      <c r="CW311" s="60">
        <f t="shared" si="820"/>
        <v>243246.25</v>
      </c>
      <c r="CX311" s="60">
        <f t="shared" si="853"/>
        <v>1253852.32</v>
      </c>
      <c r="CY311" s="60">
        <f t="shared" si="853"/>
        <v>451565.58</v>
      </c>
    </row>
    <row r="312" spans="1:103" s="25" customFormat="1" x14ac:dyDescent="0.25">
      <c r="A312" s="212"/>
      <c r="B312" s="208"/>
      <c r="C312" s="208"/>
      <c r="D312" s="208"/>
      <c r="E312" s="211"/>
      <c r="F312" s="211"/>
      <c r="G312" s="211"/>
      <c r="H312" s="211"/>
      <c r="I312" s="211"/>
      <c r="J312" s="211"/>
      <c r="K312" s="120"/>
      <c r="L312" s="208"/>
      <c r="M312" s="211"/>
      <c r="N312" s="208"/>
      <c r="O312" s="208"/>
      <c r="P312" s="208"/>
      <c r="Q312" s="208"/>
      <c r="R312" s="210"/>
      <c r="S312" s="119"/>
      <c r="T312" s="208"/>
      <c r="U312" s="208"/>
      <c r="V312" s="208"/>
      <c r="W312" s="208"/>
      <c r="X312" s="208"/>
      <c r="Y312" s="208"/>
      <c r="Z312" s="210"/>
      <c r="AA312" s="119"/>
      <c r="AB312" s="208"/>
      <c r="AC312" s="208"/>
      <c r="AD312" s="208"/>
      <c r="AE312" s="208"/>
      <c r="AF312" s="208"/>
      <c r="AG312" s="208"/>
      <c r="AH312" s="210"/>
      <c r="AI312" s="119"/>
      <c r="AJ312" s="208"/>
      <c r="AK312" s="208"/>
      <c r="AL312" s="208"/>
      <c r="AM312" s="208"/>
      <c r="AN312" s="208"/>
      <c r="AO312" s="208"/>
      <c r="AP312" s="210"/>
      <c r="AQ312" s="119"/>
      <c r="AR312" s="208"/>
      <c r="AS312" s="208"/>
      <c r="AT312" s="208"/>
      <c r="AU312" s="208"/>
      <c r="AV312" s="208"/>
      <c r="AW312" s="208"/>
      <c r="AX312" s="210"/>
      <c r="AY312" s="119"/>
      <c r="AZ312" s="208"/>
      <c r="BA312" s="208"/>
      <c r="BB312" s="208"/>
      <c r="BC312" s="208"/>
      <c r="BD312" s="208"/>
      <c r="BE312" s="208"/>
      <c r="BF312" s="210"/>
      <c r="BG312" s="119"/>
      <c r="BH312" s="208"/>
      <c r="BI312" s="211"/>
      <c r="BJ312" s="208"/>
      <c r="BK312" s="208"/>
      <c r="BL312" s="208"/>
      <c r="BM312" s="208"/>
      <c r="BN312" s="210"/>
      <c r="BO312" s="119"/>
      <c r="BP312" s="208"/>
      <c r="BQ312" s="208"/>
      <c r="BR312" s="208"/>
      <c r="BS312" s="176">
        <f t="shared" si="798"/>
        <v>0</v>
      </c>
      <c r="BT312" s="208"/>
      <c r="BU312" s="208"/>
      <c r="BV312" s="210"/>
      <c r="BW312" s="117"/>
      <c r="BX312" s="208"/>
      <c r="BY312" s="208"/>
      <c r="BZ312" s="208"/>
      <c r="CA312" s="208"/>
      <c r="CB312" s="208"/>
      <c r="CC312" s="208"/>
      <c r="CD312" s="210"/>
      <c r="CE312" s="117"/>
      <c r="CF312" s="208"/>
      <c r="CG312" s="208"/>
      <c r="CH312" s="208"/>
      <c r="CI312" s="208"/>
      <c r="CJ312" s="208"/>
      <c r="CK312" s="208"/>
      <c r="CL312" s="117"/>
      <c r="CM312" s="208"/>
      <c r="CN312" s="208"/>
      <c r="CO312" s="208"/>
      <c r="CP312" s="208"/>
      <c r="CQ312" s="209"/>
      <c r="CR312" s="208"/>
      <c r="CS312" s="50"/>
      <c r="CT312" s="208"/>
      <c r="CU312" s="208"/>
      <c r="CV312" s="208"/>
      <c r="CW312" s="208"/>
      <c r="CX312" s="209"/>
      <c r="CY312" s="208"/>
    </row>
    <row r="313" spans="1:103" x14ac:dyDescent="0.25">
      <c r="A313" s="144">
        <v>2205000000</v>
      </c>
      <c r="B313" s="143" t="s">
        <v>103</v>
      </c>
      <c r="C313" s="142"/>
      <c r="D313" s="142"/>
      <c r="E313" s="140">
        <f>SUM(E314:E318)+E324</f>
        <v>417537.46</v>
      </c>
      <c r="F313" s="140">
        <f>SUM(F314:F318)+F324</f>
        <v>645811.68000000005</v>
      </c>
      <c r="G313" s="140">
        <f>G314+G315+G316+G317+G318+G324</f>
        <v>725530.34</v>
      </c>
      <c r="H313" s="140">
        <f>H314+H315+H316+H317+H318+H324</f>
        <v>948701</v>
      </c>
      <c r="I313" s="140">
        <f>I314+I315+I316+I317+I318+I324</f>
        <v>1143067.8</v>
      </c>
      <c r="J313" s="140">
        <f>J314+J315+J316+J317+J318+J324</f>
        <v>1594512.6800000002</v>
      </c>
      <c r="K313" s="120"/>
      <c r="L313" s="139">
        <f t="shared" ref="L313:Q313" si="854">L314+L315+L316+L317+L318+L324</f>
        <v>561311.06000000006</v>
      </c>
      <c r="M313" s="140">
        <f t="shared" si="854"/>
        <v>390491.33</v>
      </c>
      <c r="N313" s="139">
        <f t="shared" si="854"/>
        <v>746758.34</v>
      </c>
      <c r="O313" s="139">
        <f t="shared" si="854"/>
        <v>1079425</v>
      </c>
      <c r="P313" s="139">
        <f t="shared" si="854"/>
        <v>1308069.3999999999</v>
      </c>
      <c r="Q313" s="139">
        <f t="shared" si="854"/>
        <v>1469916.33</v>
      </c>
      <c r="R313" s="139">
        <f t="shared" ref="R313:R324" si="855">Q313+J313</f>
        <v>3064429.0100000002</v>
      </c>
      <c r="S313" s="119"/>
      <c r="T313" s="139">
        <f t="shared" ref="T313:Y313" si="856">T314+T315+T316+T317+T318+T324</f>
        <v>525647.07000000007</v>
      </c>
      <c r="U313" s="140">
        <f t="shared" si="856"/>
        <v>612902</v>
      </c>
      <c r="V313" s="139">
        <f t="shared" si="856"/>
        <v>1571758.4500000002</v>
      </c>
      <c r="W313" s="139">
        <f t="shared" si="856"/>
        <v>904636</v>
      </c>
      <c r="X313" s="139">
        <f t="shared" si="856"/>
        <v>2097405.52</v>
      </c>
      <c r="Y313" s="139">
        <f t="shared" si="856"/>
        <v>1517538</v>
      </c>
      <c r="Z313" s="139">
        <f t="shared" ref="Z313:Z324" si="857">Y313+R313</f>
        <v>4581967.01</v>
      </c>
      <c r="AA313" s="119"/>
      <c r="AB313" s="139">
        <f t="shared" ref="AB313:AG313" si="858">AB314+AB315+AB316+AB317+AB318+AB324</f>
        <v>545480.5199999999</v>
      </c>
      <c r="AC313" s="140">
        <f t="shared" si="858"/>
        <v>384279</v>
      </c>
      <c r="AD313" s="139">
        <f t="shared" si="858"/>
        <v>1496758.4500000002</v>
      </c>
      <c r="AE313" s="139">
        <f t="shared" si="858"/>
        <v>1141070</v>
      </c>
      <c r="AF313" s="139">
        <f t="shared" si="858"/>
        <v>2042238.97</v>
      </c>
      <c r="AG313" s="139">
        <f t="shared" si="858"/>
        <v>1525349</v>
      </c>
      <c r="AH313" s="139">
        <f t="shared" ref="AH313:AH324" si="859">AG313+Z313</f>
        <v>6107316.0099999998</v>
      </c>
      <c r="AI313" s="119"/>
      <c r="AJ313" s="139">
        <f t="shared" ref="AJ313:AO313" si="860">AJ314+AJ315+AJ316+AJ317+AJ318+AJ324</f>
        <v>571374.17999999993</v>
      </c>
      <c r="AK313" s="207">
        <f t="shared" si="860"/>
        <v>479626</v>
      </c>
      <c r="AL313" s="139">
        <f t="shared" si="860"/>
        <v>1496758.4500000002</v>
      </c>
      <c r="AM313" s="139">
        <f t="shared" si="860"/>
        <v>861947</v>
      </c>
      <c r="AN313" s="139">
        <f t="shared" si="860"/>
        <v>2068132.63</v>
      </c>
      <c r="AO313" s="139">
        <f t="shared" si="860"/>
        <v>1341573</v>
      </c>
      <c r="AP313" s="139">
        <f t="shared" ref="AP313:AP324" si="861">AO313+AH313</f>
        <v>7448889.0099999998</v>
      </c>
      <c r="AQ313" s="119"/>
      <c r="AR313" s="139">
        <f t="shared" ref="AR313:AW313" si="862">AR314+AR315+AR316+AR317+AR318+AR324</f>
        <v>584908.37999999989</v>
      </c>
      <c r="AS313" s="140">
        <f t="shared" si="862"/>
        <v>512030</v>
      </c>
      <c r="AT313" s="139">
        <f t="shared" si="862"/>
        <v>1496758.4500000002</v>
      </c>
      <c r="AU313" s="139">
        <f t="shared" si="862"/>
        <v>851939</v>
      </c>
      <c r="AV313" s="139">
        <f t="shared" si="862"/>
        <v>2081666.8299999998</v>
      </c>
      <c r="AW313" s="139">
        <f t="shared" si="862"/>
        <v>1363969</v>
      </c>
      <c r="AX313" s="139">
        <f t="shared" ref="AX313:AX324" si="863">AW313+AP313</f>
        <v>8812858.0099999998</v>
      </c>
      <c r="AY313" s="119"/>
      <c r="AZ313" s="139">
        <f t="shared" ref="AZ313:BE313" si="864">AZ314+AZ315+AZ316+AZ317+AZ318+AZ324</f>
        <v>688150.35999999987</v>
      </c>
      <c r="BA313" s="207">
        <f t="shared" si="864"/>
        <v>528554</v>
      </c>
      <c r="BB313" s="139">
        <f t="shared" si="864"/>
        <v>1430911.51</v>
      </c>
      <c r="BC313" s="139">
        <f t="shared" si="864"/>
        <v>964082</v>
      </c>
      <c r="BD313" s="139">
        <f t="shared" si="864"/>
        <v>2119061.87</v>
      </c>
      <c r="BE313" s="139">
        <f t="shared" si="864"/>
        <v>1492636</v>
      </c>
      <c r="BF313" s="139">
        <f t="shared" ref="BF313:BF324" si="865">BE313+AX313</f>
        <v>10305494.01</v>
      </c>
      <c r="BG313" s="119"/>
      <c r="BH313" s="139">
        <f t="shared" ref="BH313:BM313" si="866">BH314+BH315+BH316+BH317+BH318+BH324</f>
        <v>852499.02</v>
      </c>
      <c r="BI313" s="140">
        <f t="shared" si="866"/>
        <v>972239</v>
      </c>
      <c r="BJ313" s="139">
        <f t="shared" si="866"/>
        <v>1355911.51</v>
      </c>
      <c r="BK313" s="139">
        <f t="shared" si="866"/>
        <v>967184</v>
      </c>
      <c r="BL313" s="139">
        <f t="shared" si="866"/>
        <v>2208410.5300000003</v>
      </c>
      <c r="BM313" s="139">
        <f t="shared" si="866"/>
        <v>1939423</v>
      </c>
      <c r="BN313" s="139">
        <f t="shared" ref="BN313:BN324" si="867">BM313+BF313</f>
        <v>12244917.01</v>
      </c>
      <c r="BO313" s="119"/>
      <c r="BP313" s="139">
        <f t="shared" ref="BP313:BU313" si="868">BP314+BP315+BP316+BP317+BP318+BP324</f>
        <v>802867.66</v>
      </c>
      <c r="BQ313" s="139">
        <f t="shared" si="868"/>
        <v>863855.47000000009</v>
      </c>
      <c r="BR313" s="139">
        <f t="shared" si="868"/>
        <v>1355911.51</v>
      </c>
      <c r="BS313" s="153">
        <f t="shared" si="868"/>
        <v>967103</v>
      </c>
      <c r="BT313" s="139">
        <f t="shared" si="868"/>
        <v>2158779.17</v>
      </c>
      <c r="BU313" s="139">
        <f t="shared" si="868"/>
        <v>1830958.4700000002</v>
      </c>
      <c r="BV313" s="139">
        <f t="shared" ref="BV313:BV324" si="869">BU313+BN313</f>
        <v>14075875.48</v>
      </c>
      <c r="BW313" s="117"/>
      <c r="BX313" s="139">
        <f t="shared" ref="BX313:CC313" si="870">BX314+BX315+BX316+BX317+BX318+BX324</f>
        <v>796267.71</v>
      </c>
      <c r="BY313" s="139">
        <f t="shared" si="870"/>
        <v>492778</v>
      </c>
      <c r="BZ313" s="139">
        <f t="shared" si="870"/>
        <v>1355911.51</v>
      </c>
      <c r="CA313" s="139">
        <f t="shared" si="870"/>
        <v>967103</v>
      </c>
      <c r="CB313" s="139">
        <f t="shared" si="870"/>
        <v>2152179.2200000002</v>
      </c>
      <c r="CC313" s="139">
        <f t="shared" si="870"/>
        <v>1459881</v>
      </c>
      <c r="CD313" s="139">
        <f t="shared" ref="CD313:CD324" si="871">CC313+BV313</f>
        <v>15535756.48</v>
      </c>
      <c r="CE313" s="117"/>
      <c r="CF313" s="139">
        <f>CF314+CF315+CF316+CF317+CF318+CF324</f>
        <v>811092.23</v>
      </c>
      <c r="CG313" s="139"/>
      <c r="CH313" s="139">
        <f>CH314+CH315+CH316+CH317+CH318+CH324</f>
        <v>1355911.51</v>
      </c>
      <c r="CI313" s="139"/>
      <c r="CJ313" s="139">
        <f>CJ314+CJ315+CJ316+CJ317+CJ318+CJ324</f>
        <v>2167003.7400000002</v>
      </c>
      <c r="CK313" s="139">
        <f>CK314+CK315+CK316+CK317+CK318+CK324</f>
        <v>0</v>
      </c>
      <c r="CL313" s="117"/>
      <c r="CM313" s="139">
        <f>CM314+CM315+CM316+CM317+CM318+CM324</f>
        <v>811697.02</v>
      </c>
      <c r="CN313" s="139"/>
      <c r="CO313" s="139">
        <f>CO314+CO315+CO316+CO317+CO318+CO324</f>
        <v>1430911.51</v>
      </c>
      <c r="CP313" s="139"/>
      <c r="CQ313" s="139">
        <f>CQ314+CQ315+CQ316+CQ317+CQ318+CQ324</f>
        <v>2242608.5300000003</v>
      </c>
      <c r="CR313" s="139">
        <f>CR314+CR315+CR316+CR317+CR318+CR324</f>
        <v>0</v>
      </c>
      <c r="CS313" s="206"/>
      <c r="CT313" s="138">
        <f t="shared" ref="CT313:CT324" si="872">E313+L313+T313+AB313+AJ313+AR313+AZ313+BH313+BP313+BX313+CF313+CM313</f>
        <v>7968832.6699999999</v>
      </c>
      <c r="CU313" s="138">
        <f t="shared" ref="CU313:CU324" si="873">F313+M313+U313+AC313+AK313+AS313+BA313+BI313+BQ313+BY313+CG313+CN313</f>
        <v>5882566.4799999995</v>
      </c>
      <c r="CV313" s="138">
        <f t="shared" ref="CV313:CV324" si="874">G313+N313+V313+AD313+AL313+AT313+BB313+BJ313+BR313+BZ313+CH313+CO313</f>
        <v>15819791.539999999</v>
      </c>
      <c r="CW313" s="138">
        <f t="shared" ref="CW313:CW324" si="875">H313+O313+W313+AE313+AM313+AU313+BC313+BK313+BS313+CA313+CI313+CP313</f>
        <v>9653190</v>
      </c>
      <c r="CX313" s="138">
        <f>CX314+CX315+CX316+CX317+CX318+CX324</f>
        <v>23788624.210000001</v>
      </c>
      <c r="CY313" s="138">
        <f>CY314+CY315+CY316+CY317+CY318+CY324</f>
        <v>15553596.48</v>
      </c>
    </row>
    <row r="314" spans="1:103" x14ac:dyDescent="0.2">
      <c r="A314" s="87">
        <v>2205010000</v>
      </c>
      <c r="B314" s="86"/>
      <c r="C314" s="85" t="s">
        <v>37</v>
      </c>
      <c r="D314" s="84"/>
      <c r="E314" s="191">
        <v>26754</v>
      </c>
      <c r="F314" s="191">
        <v>27844.400000000001</v>
      </c>
      <c r="G314" s="62">
        <v>16623.34</v>
      </c>
      <c r="H314" s="62">
        <v>27531</v>
      </c>
      <c r="I314" s="62">
        <f t="shared" ref="I314:J318" si="876">E314+G314</f>
        <v>43377.34</v>
      </c>
      <c r="J314" s="62">
        <f t="shared" si="876"/>
        <v>55375.4</v>
      </c>
      <c r="K314" s="120"/>
      <c r="L314" s="190">
        <v>40101.480000000003</v>
      </c>
      <c r="M314" s="62">
        <v>41520</v>
      </c>
      <c r="N314" s="82">
        <v>16623.34</v>
      </c>
      <c r="O314" s="82">
        <v>66791</v>
      </c>
      <c r="P314" s="61">
        <f t="shared" ref="P314:Q318" si="877">L314+N314</f>
        <v>56724.820000000007</v>
      </c>
      <c r="Q314" s="61">
        <f t="shared" si="877"/>
        <v>108311</v>
      </c>
      <c r="R314" s="61">
        <f t="shared" si="855"/>
        <v>163686.39999999999</v>
      </c>
      <c r="S314" s="119"/>
      <c r="T314" s="190">
        <v>41947.18</v>
      </c>
      <c r="U314" s="62">
        <v>38644</v>
      </c>
      <c r="V314" s="82">
        <v>16623.34</v>
      </c>
      <c r="W314" s="82">
        <v>27256</v>
      </c>
      <c r="X314" s="61">
        <f t="shared" ref="X314:Y318" si="878">T314+V314</f>
        <v>58570.520000000004</v>
      </c>
      <c r="Y314" s="61">
        <f t="shared" si="878"/>
        <v>65900</v>
      </c>
      <c r="Z314" s="61">
        <f t="shared" si="857"/>
        <v>229586.4</v>
      </c>
      <c r="AA314" s="119"/>
      <c r="AB314" s="190">
        <v>73861.88</v>
      </c>
      <c r="AC314" s="62">
        <v>31786</v>
      </c>
      <c r="AD314" s="82">
        <v>16623.34</v>
      </c>
      <c r="AE314" s="82">
        <v>27765</v>
      </c>
      <c r="AF314" s="61">
        <f t="shared" ref="AF314:AG318" si="879">AB314+AD314</f>
        <v>90485.22</v>
      </c>
      <c r="AG314" s="61">
        <f t="shared" si="879"/>
        <v>59551</v>
      </c>
      <c r="AH314" s="61">
        <f t="shared" si="859"/>
        <v>289137.40000000002</v>
      </c>
      <c r="AI314" s="119"/>
      <c r="AJ314" s="190">
        <v>73861.88</v>
      </c>
      <c r="AK314" s="62">
        <v>31656</v>
      </c>
      <c r="AL314" s="82">
        <v>16623.34</v>
      </c>
      <c r="AM314" s="82">
        <v>26955</v>
      </c>
      <c r="AN314" s="61">
        <f t="shared" ref="AN314:AO318" si="880">AJ314+AL314</f>
        <v>90485.22</v>
      </c>
      <c r="AO314" s="61">
        <f t="shared" si="880"/>
        <v>58611</v>
      </c>
      <c r="AP314" s="99">
        <f t="shared" si="861"/>
        <v>347748.4</v>
      </c>
      <c r="AQ314" s="119"/>
      <c r="AR314" s="190">
        <v>73861.88</v>
      </c>
      <c r="AS314" s="62">
        <v>53875</v>
      </c>
      <c r="AT314" s="82">
        <v>16623.34</v>
      </c>
      <c r="AU314" s="82">
        <v>25158</v>
      </c>
      <c r="AV314" s="61">
        <f t="shared" ref="AV314:AW318" si="881">AR314+AT314</f>
        <v>90485.22</v>
      </c>
      <c r="AW314" s="61">
        <f t="shared" si="881"/>
        <v>79033</v>
      </c>
      <c r="AX314" s="61">
        <f t="shared" si="863"/>
        <v>426781.4</v>
      </c>
      <c r="AY314" s="119"/>
      <c r="AZ314" s="190">
        <v>153468.51999999999</v>
      </c>
      <c r="BA314" s="62">
        <v>54304</v>
      </c>
      <c r="BB314" s="82">
        <v>19554.509999999998</v>
      </c>
      <c r="BC314" s="82">
        <v>33576</v>
      </c>
      <c r="BD314" s="61">
        <f>AZ314+BB314</f>
        <v>173023.03</v>
      </c>
      <c r="BE314" s="61">
        <f>BA314+BC314</f>
        <v>87880</v>
      </c>
      <c r="BF314" s="99">
        <f t="shared" si="865"/>
        <v>514661.4</v>
      </c>
      <c r="BG314" s="119"/>
      <c r="BH314" s="190">
        <v>153468.51999999999</v>
      </c>
      <c r="BI314" s="191">
        <v>58015</v>
      </c>
      <c r="BJ314" s="82">
        <v>19554.509999999998</v>
      </c>
      <c r="BK314" s="82">
        <v>34584</v>
      </c>
      <c r="BL314" s="61">
        <f t="shared" ref="BL314:BM318" si="882">BH314+BJ314</f>
        <v>173023.03</v>
      </c>
      <c r="BM314" s="61">
        <f t="shared" si="882"/>
        <v>92599</v>
      </c>
      <c r="BN314" s="61">
        <f t="shared" si="867"/>
        <v>607260.4</v>
      </c>
      <c r="BO314" s="119"/>
      <c r="BP314" s="190">
        <v>153468.51999999999</v>
      </c>
      <c r="BQ314" s="190">
        <v>53031.57</v>
      </c>
      <c r="BR314" s="82">
        <v>19554.509999999998</v>
      </c>
      <c r="BS314" s="177">
        <f>(H314+O314+W314+AE314+AM314+AU314+BC314+BK314)/8</f>
        <v>33702</v>
      </c>
      <c r="BT314" s="61">
        <f t="shared" ref="BT314:BU318" si="883">BP314+BR314</f>
        <v>173023.03</v>
      </c>
      <c r="BU314" s="61">
        <f t="shared" si="883"/>
        <v>86733.57</v>
      </c>
      <c r="BV314" s="61">
        <f t="shared" si="869"/>
        <v>693993.97</v>
      </c>
      <c r="BW314" s="117"/>
      <c r="BX314" s="190">
        <v>153468.51999999999</v>
      </c>
      <c r="BY314" s="190">
        <v>53440</v>
      </c>
      <c r="BZ314" s="82">
        <v>19554.509999999998</v>
      </c>
      <c r="CA314" s="82">
        <f>AVERAGE(BS314,BK314,BC314,AU314,AM314,AE314,W314,O314,H314)</f>
        <v>33702</v>
      </c>
      <c r="CB314" s="61">
        <f t="shared" ref="CB314:CC318" si="884">BX314+BZ314</f>
        <v>173023.03</v>
      </c>
      <c r="CC314" s="61">
        <f t="shared" si="884"/>
        <v>87142</v>
      </c>
      <c r="CD314" s="61">
        <f t="shared" si="871"/>
        <v>781135.97</v>
      </c>
      <c r="CE314" s="117"/>
      <c r="CF314" s="190">
        <v>154384.03999999998</v>
      </c>
      <c r="CG314" s="190"/>
      <c r="CH314" s="82">
        <v>19554.509999999998</v>
      </c>
      <c r="CI314" s="82"/>
      <c r="CJ314" s="61">
        <f t="shared" ref="CJ314:CK318" si="885">CF314+CH314</f>
        <v>173938.55</v>
      </c>
      <c r="CK314" s="61">
        <f t="shared" si="885"/>
        <v>0</v>
      </c>
      <c r="CL314" s="117"/>
      <c r="CM314" s="205">
        <v>166236.79999999999</v>
      </c>
      <c r="CN314" s="205"/>
      <c r="CO314" s="82">
        <v>19554.509999999998</v>
      </c>
      <c r="CP314" s="82"/>
      <c r="CQ314" s="61">
        <f t="shared" ref="CQ314:CR318" si="886">CM314+CO314</f>
        <v>185791.31</v>
      </c>
      <c r="CR314" s="61">
        <f t="shared" si="886"/>
        <v>0</v>
      </c>
      <c r="CS314" s="50"/>
      <c r="CT314" s="60">
        <f t="shared" si="872"/>
        <v>1264883.2200000002</v>
      </c>
      <c r="CU314" s="60">
        <f t="shared" si="873"/>
        <v>444115.97000000003</v>
      </c>
      <c r="CV314" s="60">
        <f t="shared" si="874"/>
        <v>217067.10000000003</v>
      </c>
      <c r="CW314" s="60">
        <f t="shared" si="875"/>
        <v>337020</v>
      </c>
      <c r="CX314" s="60">
        <f t="shared" ref="CX314:CY317" si="887">I314+P314+X314+AF314+AN314+AV314+BD314+BL314+BT314+CB314+CJ314+CQ314</f>
        <v>1481950.32</v>
      </c>
      <c r="CY314" s="60">
        <f t="shared" si="887"/>
        <v>781135.97</v>
      </c>
    </row>
    <row r="315" spans="1:103" x14ac:dyDescent="0.2">
      <c r="A315" s="87">
        <v>2205020000</v>
      </c>
      <c r="B315" s="86"/>
      <c r="C315" s="85" t="s">
        <v>102</v>
      </c>
      <c r="D315" s="84"/>
      <c r="E315" s="191">
        <v>0</v>
      </c>
      <c r="F315" s="191">
        <v>0</v>
      </c>
      <c r="G315" s="62">
        <v>0</v>
      </c>
      <c r="H315" s="62">
        <v>43900</v>
      </c>
      <c r="I315" s="62">
        <f t="shared" si="876"/>
        <v>0</v>
      </c>
      <c r="J315" s="62">
        <f t="shared" si="876"/>
        <v>43900</v>
      </c>
      <c r="K315" s="120"/>
      <c r="L315" s="190">
        <v>137695.10999999999</v>
      </c>
      <c r="M315" s="62">
        <v>0</v>
      </c>
      <c r="N315" s="82">
        <v>0</v>
      </c>
      <c r="O315" s="82">
        <v>0</v>
      </c>
      <c r="P315" s="61">
        <f t="shared" si="877"/>
        <v>137695.10999999999</v>
      </c>
      <c r="Q315" s="61">
        <f t="shared" si="877"/>
        <v>0</v>
      </c>
      <c r="R315" s="61">
        <f t="shared" si="855"/>
        <v>43900</v>
      </c>
      <c r="S315" s="119"/>
      <c r="T315" s="190">
        <v>139565.10999999999</v>
      </c>
      <c r="U315" s="62">
        <v>0</v>
      </c>
      <c r="V315" s="82">
        <v>75000</v>
      </c>
      <c r="W315" s="82">
        <v>23990</v>
      </c>
      <c r="X315" s="61">
        <f t="shared" si="878"/>
        <v>214565.11</v>
      </c>
      <c r="Y315" s="61">
        <f t="shared" si="878"/>
        <v>23990</v>
      </c>
      <c r="Z315" s="61">
        <f t="shared" si="857"/>
        <v>67890</v>
      </c>
      <c r="AA315" s="119"/>
      <c r="AB315" s="190">
        <v>139565.10999999999</v>
      </c>
      <c r="AC315" s="62">
        <v>0</v>
      </c>
      <c r="AD315" s="82">
        <v>0</v>
      </c>
      <c r="AE315" s="82">
        <v>61750</v>
      </c>
      <c r="AF315" s="61">
        <f t="shared" si="879"/>
        <v>139565.10999999999</v>
      </c>
      <c r="AG315" s="61">
        <f t="shared" si="879"/>
        <v>61750</v>
      </c>
      <c r="AH315" s="61">
        <f t="shared" si="859"/>
        <v>129640</v>
      </c>
      <c r="AI315" s="119"/>
      <c r="AJ315" s="190">
        <v>139565.10999999999</v>
      </c>
      <c r="AK315" s="62">
        <v>0</v>
      </c>
      <c r="AL315" s="82">
        <v>0</v>
      </c>
      <c r="AM315" s="82">
        <v>0</v>
      </c>
      <c r="AN315" s="61">
        <f t="shared" si="880"/>
        <v>139565.10999999999</v>
      </c>
      <c r="AO315" s="61">
        <f t="shared" si="880"/>
        <v>0</v>
      </c>
      <c r="AP315" s="99">
        <f t="shared" si="861"/>
        <v>129640</v>
      </c>
      <c r="AQ315" s="119"/>
      <c r="AR315" s="190">
        <v>139565.10999999999</v>
      </c>
      <c r="AS315" s="62">
        <v>0</v>
      </c>
      <c r="AT315" s="82">
        <v>0</v>
      </c>
      <c r="AU315" s="82">
        <v>49000</v>
      </c>
      <c r="AV315" s="61">
        <f t="shared" si="881"/>
        <v>139565.10999999999</v>
      </c>
      <c r="AW315" s="61">
        <f t="shared" si="881"/>
        <v>49000</v>
      </c>
      <c r="AX315" s="61">
        <f t="shared" si="863"/>
        <v>178640</v>
      </c>
      <c r="AY315" s="119"/>
      <c r="AZ315" s="190">
        <v>139565.10999999999</v>
      </c>
      <c r="BA315" s="62">
        <v>0</v>
      </c>
      <c r="BB315" s="82">
        <v>75000</v>
      </c>
      <c r="BC315" s="82">
        <v>29773</v>
      </c>
      <c r="BD315" s="61">
        <f>AZ315+BB315</f>
        <v>214565.11</v>
      </c>
      <c r="BE315" s="61">
        <f>BA315+BC315</f>
        <v>29773</v>
      </c>
      <c r="BF315" s="99">
        <f t="shared" si="865"/>
        <v>208413</v>
      </c>
      <c r="BG315" s="119"/>
      <c r="BH315" s="190">
        <v>139565.10999999999</v>
      </c>
      <c r="BI315" s="191">
        <v>27419</v>
      </c>
      <c r="BJ315" s="82">
        <v>0</v>
      </c>
      <c r="BK315" s="82">
        <v>27419</v>
      </c>
      <c r="BL315" s="61">
        <f t="shared" si="882"/>
        <v>139565.10999999999</v>
      </c>
      <c r="BM315" s="61">
        <f t="shared" si="882"/>
        <v>54838</v>
      </c>
      <c r="BN315" s="61">
        <f t="shared" si="867"/>
        <v>263251</v>
      </c>
      <c r="BO315" s="119"/>
      <c r="BP315" s="190">
        <v>139565.10999999999</v>
      </c>
      <c r="BQ315" s="190">
        <v>3685.47</v>
      </c>
      <c r="BR315" s="82">
        <v>0</v>
      </c>
      <c r="BS315" s="160">
        <f>(H315+O315+W315+AE315+AM315+AU315+BC315+BK315)/8</f>
        <v>29479</v>
      </c>
      <c r="BT315" s="61">
        <f t="shared" si="883"/>
        <v>139565.10999999999</v>
      </c>
      <c r="BU315" s="61">
        <f t="shared" si="883"/>
        <v>33164.47</v>
      </c>
      <c r="BV315" s="61">
        <f t="shared" si="869"/>
        <v>296415.46999999997</v>
      </c>
      <c r="BW315" s="117"/>
      <c r="BX315" s="190">
        <v>139565.13</v>
      </c>
      <c r="BY315" s="82">
        <v>0</v>
      </c>
      <c r="BZ315" s="82">
        <v>0</v>
      </c>
      <c r="CA315" s="82">
        <f>AVERAGE(BS315,BK315,BC315,AU315,AM315,AE315,W315,O315,H315)</f>
        <v>29479</v>
      </c>
      <c r="CB315" s="61">
        <f t="shared" si="884"/>
        <v>139565.13</v>
      </c>
      <c r="CC315" s="61">
        <f t="shared" si="884"/>
        <v>29479</v>
      </c>
      <c r="CD315" s="61">
        <f t="shared" si="871"/>
        <v>325894.46999999997</v>
      </c>
      <c r="CE315" s="117"/>
      <c r="CF315" s="190">
        <v>139565.12</v>
      </c>
      <c r="CG315" s="190"/>
      <c r="CH315" s="82">
        <v>0</v>
      </c>
      <c r="CI315" s="82"/>
      <c r="CJ315" s="61">
        <f t="shared" si="885"/>
        <v>139565.12</v>
      </c>
      <c r="CK315" s="61">
        <f t="shared" si="885"/>
        <v>0</v>
      </c>
      <c r="CL315" s="117"/>
      <c r="CM315" s="205">
        <v>139565.12</v>
      </c>
      <c r="CN315" s="205"/>
      <c r="CO315" s="82">
        <v>75000</v>
      </c>
      <c r="CP315" s="82"/>
      <c r="CQ315" s="61">
        <f t="shared" si="886"/>
        <v>214565.12</v>
      </c>
      <c r="CR315" s="61">
        <f t="shared" si="886"/>
        <v>0</v>
      </c>
      <c r="CS315" s="50"/>
      <c r="CT315" s="60">
        <f t="shared" si="872"/>
        <v>1533346.25</v>
      </c>
      <c r="CU315" s="60">
        <f t="shared" si="873"/>
        <v>31104.47</v>
      </c>
      <c r="CV315" s="60">
        <f t="shared" si="874"/>
        <v>225000</v>
      </c>
      <c r="CW315" s="60">
        <f t="shared" si="875"/>
        <v>294790</v>
      </c>
      <c r="CX315" s="60">
        <f t="shared" si="887"/>
        <v>1758346.25</v>
      </c>
      <c r="CY315" s="60">
        <f t="shared" si="887"/>
        <v>325894.46999999997</v>
      </c>
    </row>
    <row r="316" spans="1:103" x14ac:dyDescent="0.2">
      <c r="A316" s="87">
        <v>2205030000</v>
      </c>
      <c r="B316" s="86"/>
      <c r="C316" s="85" t="s">
        <v>101</v>
      </c>
      <c r="D316" s="84"/>
      <c r="E316" s="191">
        <v>0</v>
      </c>
      <c r="F316" s="191">
        <v>0</v>
      </c>
      <c r="G316" s="62">
        <v>0</v>
      </c>
      <c r="H316" s="62">
        <v>0</v>
      </c>
      <c r="I316" s="62">
        <f t="shared" si="876"/>
        <v>0</v>
      </c>
      <c r="J316" s="62">
        <f t="shared" si="876"/>
        <v>0</v>
      </c>
      <c r="K316" s="120"/>
      <c r="L316" s="82">
        <v>6676.47</v>
      </c>
      <c r="M316" s="62">
        <v>5885.45</v>
      </c>
      <c r="N316" s="82">
        <v>0</v>
      </c>
      <c r="O316" s="82">
        <v>0</v>
      </c>
      <c r="P316" s="61">
        <f t="shared" si="877"/>
        <v>6676.47</v>
      </c>
      <c r="Q316" s="61">
        <f t="shared" si="877"/>
        <v>5885.45</v>
      </c>
      <c r="R316" s="61">
        <f t="shared" si="855"/>
        <v>5885.45</v>
      </c>
      <c r="S316" s="119"/>
      <c r="T316" s="82">
        <v>27182.98</v>
      </c>
      <c r="U316" s="62">
        <v>26392</v>
      </c>
      <c r="V316" s="82">
        <v>0</v>
      </c>
      <c r="W316" s="82">
        <v>0</v>
      </c>
      <c r="X316" s="61">
        <f t="shared" si="878"/>
        <v>27182.98</v>
      </c>
      <c r="Y316" s="61">
        <f t="shared" si="878"/>
        <v>26392</v>
      </c>
      <c r="Z316" s="61">
        <f t="shared" si="857"/>
        <v>32277.45</v>
      </c>
      <c r="AA316" s="119"/>
      <c r="AB316" s="82">
        <v>4730.33</v>
      </c>
      <c r="AC316" s="62">
        <v>0</v>
      </c>
      <c r="AD316" s="82">
        <v>0</v>
      </c>
      <c r="AE316" s="82">
        <v>0</v>
      </c>
      <c r="AF316" s="61">
        <f t="shared" si="879"/>
        <v>4730.33</v>
      </c>
      <c r="AG316" s="61">
        <f t="shared" si="879"/>
        <v>0</v>
      </c>
      <c r="AH316" s="61">
        <f t="shared" si="859"/>
        <v>32277.45</v>
      </c>
      <c r="AI316" s="119"/>
      <c r="AJ316" s="82">
        <v>4730.33</v>
      </c>
      <c r="AK316" s="62">
        <v>5885</v>
      </c>
      <c r="AL316" s="82">
        <v>0</v>
      </c>
      <c r="AM316" s="82">
        <v>0</v>
      </c>
      <c r="AN316" s="61">
        <f t="shared" si="880"/>
        <v>4730.33</v>
      </c>
      <c r="AO316" s="61">
        <f t="shared" si="880"/>
        <v>5885</v>
      </c>
      <c r="AP316" s="99">
        <f t="shared" si="861"/>
        <v>38162.449999999997</v>
      </c>
      <c r="AQ316" s="119"/>
      <c r="AR316" s="82">
        <v>4730.33</v>
      </c>
      <c r="AS316" s="62">
        <v>0</v>
      </c>
      <c r="AT316" s="82">
        <v>0</v>
      </c>
      <c r="AU316" s="82">
        <v>0</v>
      </c>
      <c r="AV316" s="61">
        <f t="shared" si="881"/>
        <v>4730.33</v>
      </c>
      <c r="AW316" s="61">
        <f t="shared" si="881"/>
        <v>0</v>
      </c>
      <c r="AX316" s="61">
        <f t="shared" si="863"/>
        <v>38162.449999999997</v>
      </c>
      <c r="AY316" s="119"/>
      <c r="AZ316" s="82">
        <v>4730.33</v>
      </c>
      <c r="BA316" s="62">
        <v>21580</v>
      </c>
      <c r="BB316" s="82">
        <v>0</v>
      </c>
      <c r="BC316" s="82">
        <v>0</v>
      </c>
      <c r="BD316" s="61">
        <v>4730.33</v>
      </c>
      <c r="BE316" s="61">
        <f>BA316+BC316</f>
        <v>21580</v>
      </c>
      <c r="BF316" s="99">
        <f t="shared" si="865"/>
        <v>59742.45</v>
      </c>
      <c r="BG316" s="119"/>
      <c r="BH316" s="82">
        <v>4730.33</v>
      </c>
      <c r="BI316" s="110">
        <v>0</v>
      </c>
      <c r="BJ316" s="82">
        <v>0</v>
      </c>
      <c r="BK316" s="82">
        <v>0</v>
      </c>
      <c r="BL316" s="61">
        <f t="shared" si="882"/>
        <v>4730.33</v>
      </c>
      <c r="BM316" s="61">
        <f t="shared" si="882"/>
        <v>0</v>
      </c>
      <c r="BN316" s="61">
        <f t="shared" si="867"/>
        <v>59742.45</v>
      </c>
      <c r="BO316" s="119"/>
      <c r="BP316" s="82">
        <v>4730.33</v>
      </c>
      <c r="BQ316" s="82">
        <v>0</v>
      </c>
      <c r="BR316" s="82">
        <v>0</v>
      </c>
      <c r="BS316" s="177">
        <f>(H316+O316+W316+AE316+AM316+AU316+BC316+BK316)/8</f>
        <v>0</v>
      </c>
      <c r="BT316" s="61">
        <f t="shared" si="883"/>
        <v>4730.33</v>
      </c>
      <c r="BU316" s="61">
        <f t="shared" si="883"/>
        <v>0</v>
      </c>
      <c r="BV316" s="61">
        <f t="shared" si="869"/>
        <v>59742.45</v>
      </c>
      <c r="BW316" s="117"/>
      <c r="BX316" s="82">
        <v>4730.33</v>
      </c>
      <c r="BY316" s="82">
        <v>35753</v>
      </c>
      <c r="BZ316" s="82">
        <v>0</v>
      </c>
      <c r="CA316" s="82">
        <f>AVERAGE(BS316,BK316,BC316,AU316,AM316,AE316,W316,O316,H316)</f>
        <v>0</v>
      </c>
      <c r="CB316" s="61">
        <f t="shared" si="884"/>
        <v>4730.33</v>
      </c>
      <c r="CC316" s="61">
        <f t="shared" si="884"/>
        <v>35753</v>
      </c>
      <c r="CD316" s="61">
        <f t="shared" si="871"/>
        <v>95495.45</v>
      </c>
      <c r="CE316" s="117"/>
      <c r="CF316" s="82">
        <v>4730.33</v>
      </c>
      <c r="CG316" s="82"/>
      <c r="CH316" s="82">
        <v>0</v>
      </c>
      <c r="CI316" s="82"/>
      <c r="CJ316" s="61">
        <f t="shared" si="885"/>
        <v>4730.33</v>
      </c>
      <c r="CK316" s="61">
        <f t="shared" si="885"/>
        <v>0</v>
      </c>
      <c r="CL316" s="117"/>
      <c r="CM316" s="82">
        <v>791.02</v>
      </c>
      <c r="CN316" s="82"/>
      <c r="CO316" s="82">
        <v>0</v>
      </c>
      <c r="CP316" s="82"/>
      <c r="CQ316" s="61">
        <f t="shared" si="886"/>
        <v>791.02</v>
      </c>
      <c r="CR316" s="61">
        <f t="shared" si="886"/>
        <v>0</v>
      </c>
      <c r="CS316" s="50"/>
      <c r="CT316" s="60">
        <f t="shared" si="872"/>
        <v>72493.110000000015</v>
      </c>
      <c r="CU316" s="60">
        <f t="shared" si="873"/>
        <v>95495.45</v>
      </c>
      <c r="CV316" s="60">
        <f t="shared" si="874"/>
        <v>0</v>
      </c>
      <c r="CW316" s="60">
        <f t="shared" si="875"/>
        <v>0</v>
      </c>
      <c r="CX316" s="60">
        <f t="shared" si="887"/>
        <v>72493.110000000015</v>
      </c>
      <c r="CY316" s="60">
        <f t="shared" si="887"/>
        <v>95495.45</v>
      </c>
    </row>
    <row r="317" spans="1:103" x14ac:dyDescent="0.25">
      <c r="A317" s="87">
        <v>2205040000</v>
      </c>
      <c r="B317" s="86"/>
      <c r="C317" s="85" t="s">
        <v>100</v>
      </c>
      <c r="D317" s="84"/>
      <c r="E317" s="83">
        <v>88011.46</v>
      </c>
      <c r="F317" s="83">
        <v>88011.46</v>
      </c>
      <c r="G317" s="62">
        <v>84165</v>
      </c>
      <c r="H317" s="62">
        <v>109983</v>
      </c>
      <c r="I317" s="62">
        <f t="shared" si="876"/>
        <v>172176.46000000002</v>
      </c>
      <c r="J317" s="62">
        <f t="shared" si="876"/>
        <v>197994.46000000002</v>
      </c>
      <c r="K317" s="120"/>
      <c r="L317" s="82">
        <v>84165</v>
      </c>
      <c r="M317" s="62">
        <v>84164.88</v>
      </c>
      <c r="N317" s="82">
        <v>105393</v>
      </c>
      <c r="O317" s="82">
        <v>109983</v>
      </c>
      <c r="P317" s="61">
        <f t="shared" si="877"/>
        <v>189558</v>
      </c>
      <c r="Q317" s="61">
        <f t="shared" si="877"/>
        <v>194147.88</v>
      </c>
      <c r="R317" s="61">
        <f t="shared" si="855"/>
        <v>392142.34</v>
      </c>
      <c r="S317" s="119"/>
      <c r="T317" s="82">
        <v>76030</v>
      </c>
      <c r="U317" s="62">
        <v>77521</v>
      </c>
      <c r="V317" s="82">
        <v>105393</v>
      </c>
      <c r="W317" s="82">
        <v>107615</v>
      </c>
      <c r="X317" s="61">
        <f t="shared" si="878"/>
        <v>181423</v>
      </c>
      <c r="Y317" s="61">
        <f t="shared" si="878"/>
        <v>185136</v>
      </c>
      <c r="Z317" s="61">
        <f t="shared" si="857"/>
        <v>577278.34000000008</v>
      </c>
      <c r="AA317" s="119"/>
      <c r="AB317" s="82">
        <v>76030</v>
      </c>
      <c r="AC317" s="62">
        <v>77521</v>
      </c>
      <c r="AD317" s="82">
        <v>105393</v>
      </c>
      <c r="AE317" s="82">
        <v>109983</v>
      </c>
      <c r="AF317" s="61">
        <f t="shared" si="879"/>
        <v>181423</v>
      </c>
      <c r="AG317" s="61">
        <f t="shared" si="879"/>
        <v>187504</v>
      </c>
      <c r="AH317" s="61">
        <f t="shared" si="859"/>
        <v>764782.34000000008</v>
      </c>
      <c r="AI317" s="119"/>
      <c r="AJ317" s="82">
        <v>76030</v>
      </c>
      <c r="AK317" s="62">
        <v>88883</v>
      </c>
      <c r="AL317" s="82">
        <v>105393</v>
      </c>
      <c r="AM317" s="82">
        <v>107615</v>
      </c>
      <c r="AN317" s="61">
        <f t="shared" si="880"/>
        <v>181423</v>
      </c>
      <c r="AO317" s="61">
        <f t="shared" si="880"/>
        <v>196498</v>
      </c>
      <c r="AP317" s="99">
        <f t="shared" si="861"/>
        <v>961280.34000000008</v>
      </c>
      <c r="AQ317" s="119"/>
      <c r="AR317" s="82">
        <v>76030</v>
      </c>
      <c r="AS317" s="62">
        <v>80361</v>
      </c>
      <c r="AT317" s="82">
        <v>105393</v>
      </c>
      <c r="AU317" s="82">
        <v>107615</v>
      </c>
      <c r="AV317" s="61">
        <f t="shared" si="881"/>
        <v>181423</v>
      </c>
      <c r="AW317" s="61">
        <f t="shared" si="881"/>
        <v>187976</v>
      </c>
      <c r="AX317" s="61">
        <f t="shared" si="863"/>
        <v>1149256.3400000001</v>
      </c>
      <c r="AY317" s="119"/>
      <c r="AZ317" s="82">
        <v>76030</v>
      </c>
      <c r="BA317" s="62">
        <v>99484</v>
      </c>
      <c r="BB317" s="82">
        <v>105393</v>
      </c>
      <c r="BC317" s="82">
        <v>108799</v>
      </c>
      <c r="BD317" s="61">
        <f>AZ317+BB317</f>
        <v>181423</v>
      </c>
      <c r="BE317" s="61">
        <f>BA317+BC317</f>
        <v>208283</v>
      </c>
      <c r="BF317" s="99">
        <f t="shared" si="865"/>
        <v>1357539.34</v>
      </c>
      <c r="BG317" s="119"/>
      <c r="BH317" s="82">
        <v>76030</v>
      </c>
      <c r="BI317" s="110">
        <v>87677</v>
      </c>
      <c r="BJ317" s="82">
        <v>105393</v>
      </c>
      <c r="BK317" s="82">
        <v>108602</v>
      </c>
      <c r="BL317" s="61">
        <f t="shared" si="882"/>
        <v>181423</v>
      </c>
      <c r="BM317" s="61">
        <f t="shared" si="882"/>
        <v>196279</v>
      </c>
      <c r="BN317" s="61">
        <f t="shared" si="867"/>
        <v>1553818.34</v>
      </c>
      <c r="BO317" s="119"/>
      <c r="BP317" s="82">
        <v>76030</v>
      </c>
      <c r="BQ317" s="82">
        <v>84185.88</v>
      </c>
      <c r="BR317" s="82">
        <v>105393</v>
      </c>
      <c r="BS317" s="160">
        <f>(H317+O317+W317+AE317+AM317+AU317+BC317+BK317)/8</f>
        <v>108774.375</v>
      </c>
      <c r="BT317" s="61">
        <f t="shared" si="883"/>
        <v>181423</v>
      </c>
      <c r="BU317" s="61">
        <f t="shared" si="883"/>
        <v>192960.255</v>
      </c>
      <c r="BV317" s="61">
        <f t="shared" si="869"/>
        <v>1746778.5950000002</v>
      </c>
      <c r="BW317" s="117"/>
      <c r="BX317" s="82">
        <v>76030</v>
      </c>
      <c r="BY317" s="82">
        <v>76030</v>
      </c>
      <c r="BZ317" s="82">
        <v>105393</v>
      </c>
      <c r="CA317" s="82">
        <f>AVERAGE(BS317,BK317,BC317,AU317,AM317,AE317,W317,O317,H317)</f>
        <v>108774.375</v>
      </c>
      <c r="CB317" s="61">
        <f t="shared" si="884"/>
        <v>181423</v>
      </c>
      <c r="CC317" s="61">
        <f t="shared" si="884"/>
        <v>184804.375</v>
      </c>
      <c r="CD317" s="61">
        <f t="shared" si="871"/>
        <v>1931582.9700000002</v>
      </c>
      <c r="CE317" s="117"/>
      <c r="CF317" s="82">
        <v>76030</v>
      </c>
      <c r="CG317" s="82"/>
      <c r="CH317" s="82">
        <v>105393</v>
      </c>
      <c r="CI317" s="82"/>
      <c r="CJ317" s="61">
        <f t="shared" si="885"/>
        <v>181423</v>
      </c>
      <c r="CK317" s="61">
        <f t="shared" si="885"/>
        <v>0</v>
      </c>
      <c r="CL317" s="117"/>
      <c r="CM317" s="82">
        <v>76030</v>
      </c>
      <c r="CN317" s="82"/>
      <c r="CO317" s="82">
        <v>105393</v>
      </c>
      <c r="CP317" s="82"/>
      <c r="CQ317" s="61">
        <f t="shared" si="886"/>
        <v>181423</v>
      </c>
      <c r="CR317" s="61">
        <f t="shared" si="886"/>
        <v>0</v>
      </c>
      <c r="CS317" s="50"/>
      <c r="CT317" s="60">
        <f t="shared" si="872"/>
        <v>932476.46</v>
      </c>
      <c r="CU317" s="60">
        <f t="shared" si="873"/>
        <v>843839.22000000009</v>
      </c>
      <c r="CV317" s="60">
        <f t="shared" si="874"/>
        <v>1243488</v>
      </c>
      <c r="CW317" s="60">
        <f t="shared" si="875"/>
        <v>1087743.75</v>
      </c>
      <c r="CX317" s="60">
        <f t="shared" si="887"/>
        <v>2175964.46</v>
      </c>
      <c r="CY317" s="60">
        <f t="shared" si="887"/>
        <v>1931582.9700000002</v>
      </c>
    </row>
    <row r="318" spans="1:103" x14ac:dyDescent="0.25">
      <c r="A318" s="87">
        <v>2205050000</v>
      </c>
      <c r="B318" s="204" t="s">
        <v>99</v>
      </c>
      <c r="C318" s="85"/>
      <c r="D318" s="85"/>
      <c r="E318" s="100">
        <f>SUM(E319:E323)</f>
        <v>16000</v>
      </c>
      <c r="F318" s="100">
        <f>SUM(F319:F323)</f>
        <v>8000</v>
      </c>
      <c r="G318" s="100">
        <f>G319+G320+G321+G322+G323</f>
        <v>2000</v>
      </c>
      <c r="H318" s="100">
        <f>H319+H320+H321+H322+H323</f>
        <v>5224</v>
      </c>
      <c r="I318" s="62">
        <f t="shared" si="876"/>
        <v>18000</v>
      </c>
      <c r="J318" s="62">
        <f t="shared" si="876"/>
        <v>13224</v>
      </c>
      <c r="K318" s="120"/>
      <c r="L318" s="99">
        <f>SUM(L319:L323)</f>
        <v>8000</v>
      </c>
      <c r="M318" s="100">
        <f>M319+M320+M321+M322+M323</f>
        <v>0</v>
      </c>
      <c r="N318" s="82">
        <v>2000</v>
      </c>
      <c r="O318" s="82">
        <v>2000</v>
      </c>
      <c r="P318" s="61">
        <f t="shared" si="877"/>
        <v>10000</v>
      </c>
      <c r="Q318" s="61">
        <f t="shared" si="877"/>
        <v>2000</v>
      </c>
      <c r="R318" s="61">
        <f t="shared" si="855"/>
        <v>15224</v>
      </c>
      <c r="S318" s="119"/>
      <c r="T318" s="99">
        <f>SUM(T319:T323)</f>
        <v>12000</v>
      </c>
      <c r="U318" s="203">
        <f>U319+U320+U321+U322+U323</f>
        <v>0</v>
      </c>
      <c r="V318" s="82">
        <v>2000</v>
      </c>
      <c r="W318" s="82">
        <v>2000</v>
      </c>
      <c r="X318" s="61">
        <f t="shared" si="878"/>
        <v>14000</v>
      </c>
      <c r="Y318" s="61">
        <f t="shared" si="878"/>
        <v>2000</v>
      </c>
      <c r="Z318" s="61">
        <f t="shared" si="857"/>
        <v>17224</v>
      </c>
      <c r="AA318" s="119"/>
      <c r="AB318" s="99">
        <f>SUM(AB319:AB323)</f>
        <v>12000</v>
      </c>
      <c r="AC318" s="100">
        <f>AC319+AC320+AC321+AC322+AC323</f>
        <v>1946</v>
      </c>
      <c r="AD318" s="82">
        <v>2000</v>
      </c>
      <c r="AE318" s="82">
        <v>2000</v>
      </c>
      <c r="AF318" s="61">
        <f t="shared" si="879"/>
        <v>14000</v>
      </c>
      <c r="AG318" s="61">
        <f t="shared" si="879"/>
        <v>3946</v>
      </c>
      <c r="AH318" s="61">
        <f t="shared" si="859"/>
        <v>21170</v>
      </c>
      <c r="AI318" s="119"/>
      <c r="AJ318" s="99">
        <f>SUM(AJ319:AJ323)</f>
        <v>13000</v>
      </c>
      <c r="AK318" s="100">
        <f>AK319+AK320+AK321+AK322+AK323</f>
        <v>1868</v>
      </c>
      <c r="AL318" s="82">
        <v>2000</v>
      </c>
      <c r="AM318" s="82">
        <v>2000</v>
      </c>
      <c r="AN318" s="61">
        <f t="shared" si="880"/>
        <v>15000</v>
      </c>
      <c r="AO318" s="61">
        <f t="shared" si="880"/>
        <v>3868</v>
      </c>
      <c r="AP318" s="99">
        <f t="shared" si="861"/>
        <v>25038</v>
      </c>
      <c r="AQ318" s="119"/>
      <c r="AR318" s="99">
        <f>SUM(AR319:AR323)</f>
        <v>13000</v>
      </c>
      <c r="AS318" s="100">
        <f>AS319+AS320+AS321+AS322+AS323</f>
        <v>700</v>
      </c>
      <c r="AT318" s="82">
        <v>2000</v>
      </c>
      <c r="AU318" s="82">
        <v>2000</v>
      </c>
      <c r="AV318" s="61">
        <f t="shared" si="881"/>
        <v>15000</v>
      </c>
      <c r="AW318" s="61">
        <f t="shared" si="881"/>
        <v>2700</v>
      </c>
      <c r="AX318" s="61">
        <f t="shared" si="863"/>
        <v>27738</v>
      </c>
      <c r="AY318" s="119"/>
      <c r="AZ318" s="99">
        <f>SUM(AZ319:AZ323)</f>
        <v>34000</v>
      </c>
      <c r="BA318" s="100">
        <f>BA319+BA320+BA321+BA322+BA323</f>
        <v>2652</v>
      </c>
      <c r="BB318" s="82">
        <v>2000</v>
      </c>
      <c r="BC318" s="82">
        <v>2000</v>
      </c>
      <c r="BD318" s="61">
        <f>AZ318+BB318</f>
        <v>36000</v>
      </c>
      <c r="BE318" s="61">
        <f>BA318+BC318</f>
        <v>4652</v>
      </c>
      <c r="BF318" s="99">
        <f t="shared" si="865"/>
        <v>32390</v>
      </c>
      <c r="BG318" s="119"/>
      <c r="BH318" s="99">
        <f>SUM(BH319:BH323)</f>
        <v>34000</v>
      </c>
      <c r="BI318" s="100">
        <f>SUM(BI319:BI323)</f>
        <v>4549</v>
      </c>
      <c r="BJ318" s="82">
        <v>2000</v>
      </c>
      <c r="BK318" s="82">
        <v>2000</v>
      </c>
      <c r="BL318" s="61">
        <f t="shared" si="882"/>
        <v>36000</v>
      </c>
      <c r="BM318" s="61">
        <f t="shared" si="882"/>
        <v>6549</v>
      </c>
      <c r="BN318" s="61">
        <f t="shared" si="867"/>
        <v>38939</v>
      </c>
      <c r="BO318" s="119"/>
      <c r="BP318" s="99">
        <f>SUM(BP319:BP323)</f>
        <v>13500</v>
      </c>
      <c r="BQ318" s="99">
        <f>BQ319+BQ320+BQ321+BQ322+BQ323</f>
        <v>42370.25</v>
      </c>
      <c r="BR318" s="82">
        <v>2000</v>
      </c>
      <c r="BS318" s="177">
        <f>BS319+BS320+BS321+BS322+BS323</f>
        <v>4633</v>
      </c>
      <c r="BT318" s="61">
        <f t="shared" si="883"/>
        <v>15500</v>
      </c>
      <c r="BU318" s="61">
        <f t="shared" si="883"/>
        <v>47003.25</v>
      </c>
      <c r="BV318" s="61">
        <f t="shared" si="869"/>
        <v>85942.25</v>
      </c>
      <c r="BW318" s="117"/>
      <c r="BX318" s="99">
        <f>SUM(BX319:BX323)</f>
        <v>13500</v>
      </c>
      <c r="BY318" s="99">
        <f>SUM(BY319:BY323)</f>
        <v>12200</v>
      </c>
      <c r="BZ318" s="99">
        <f>SUM(BZ319:BZ323)</f>
        <v>2000</v>
      </c>
      <c r="CA318" s="99">
        <f>SUM(CA319:CA323)</f>
        <v>4633</v>
      </c>
      <c r="CB318" s="61">
        <f t="shared" si="884"/>
        <v>15500</v>
      </c>
      <c r="CC318" s="61">
        <f t="shared" si="884"/>
        <v>16833</v>
      </c>
      <c r="CD318" s="61">
        <f t="shared" si="871"/>
        <v>102775.25</v>
      </c>
      <c r="CE318" s="117"/>
      <c r="CF318" s="99">
        <f>SUM(CF319:CF323)</f>
        <v>13500</v>
      </c>
      <c r="CG318" s="99"/>
      <c r="CH318" s="82">
        <v>2000</v>
      </c>
      <c r="CI318" s="82"/>
      <c r="CJ318" s="61">
        <f t="shared" si="885"/>
        <v>15500</v>
      </c>
      <c r="CK318" s="61">
        <f t="shared" si="885"/>
        <v>0</v>
      </c>
      <c r="CL318" s="117"/>
      <c r="CM318" s="99">
        <f>SUM(CM319:CM323)</f>
        <v>13500</v>
      </c>
      <c r="CN318" s="99"/>
      <c r="CO318" s="82">
        <v>2000</v>
      </c>
      <c r="CP318" s="82"/>
      <c r="CQ318" s="61">
        <f t="shared" si="886"/>
        <v>15500</v>
      </c>
      <c r="CR318" s="61">
        <f t="shared" si="886"/>
        <v>0</v>
      </c>
      <c r="CS318" s="50"/>
      <c r="CT318" s="60">
        <f t="shared" si="872"/>
        <v>196000</v>
      </c>
      <c r="CU318" s="60">
        <f t="shared" si="873"/>
        <v>74285.25</v>
      </c>
      <c r="CV318" s="60">
        <f t="shared" si="874"/>
        <v>24000</v>
      </c>
      <c r="CW318" s="60">
        <f t="shared" si="875"/>
        <v>28490</v>
      </c>
      <c r="CX318" s="60">
        <f>CX319+CX320+CX321</f>
        <v>220000</v>
      </c>
      <c r="CY318" s="60">
        <f>CY319+CY320+CY321</f>
        <v>120615.25</v>
      </c>
    </row>
    <row r="319" spans="1:103" s="79" customFormat="1" x14ac:dyDescent="0.25">
      <c r="A319" s="90">
        <v>2205050100</v>
      </c>
      <c r="B319" s="103"/>
      <c r="C319" s="121" t="s">
        <v>98</v>
      </c>
      <c r="D319" s="88"/>
      <c r="E319" s="116">
        <v>8000</v>
      </c>
      <c r="F319" s="116">
        <v>8000</v>
      </c>
      <c r="G319" s="73">
        <v>1500</v>
      </c>
      <c r="H319" s="73">
        <v>5224</v>
      </c>
      <c r="I319" s="73">
        <f t="shared" ref="I319:J324" si="888">G319+E319</f>
        <v>9500</v>
      </c>
      <c r="J319" s="73">
        <f t="shared" si="888"/>
        <v>13224</v>
      </c>
      <c r="K319" s="120"/>
      <c r="L319" s="118">
        <v>0</v>
      </c>
      <c r="M319" s="72">
        <v>0</v>
      </c>
      <c r="N319" s="118">
        <v>1500</v>
      </c>
      <c r="O319" s="118">
        <v>3745</v>
      </c>
      <c r="P319" s="67">
        <f t="shared" ref="P319:Q324" si="889">N319+L319</f>
        <v>1500</v>
      </c>
      <c r="Q319" s="67">
        <f t="shared" si="889"/>
        <v>3745</v>
      </c>
      <c r="R319" s="67">
        <f t="shared" si="855"/>
        <v>16969</v>
      </c>
      <c r="S319" s="119"/>
      <c r="T319" s="118">
        <v>4000</v>
      </c>
      <c r="U319" s="72">
        <v>0</v>
      </c>
      <c r="V319" s="118">
        <v>1500</v>
      </c>
      <c r="W319" s="118">
        <v>7638</v>
      </c>
      <c r="X319" s="67">
        <f t="shared" ref="X319:Y324" si="890">V319+T319</f>
        <v>5500</v>
      </c>
      <c r="Y319" s="67">
        <f t="shared" si="890"/>
        <v>7638</v>
      </c>
      <c r="Z319" s="67">
        <f t="shared" si="857"/>
        <v>24607</v>
      </c>
      <c r="AA319" s="119"/>
      <c r="AB319" s="118">
        <v>4000</v>
      </c>
      <c r="AC319" s="72">
        <v>1946</v>
      </c>
      <c r="AD319" s="118">
        <v>1500</v>
      </c>
      <c r="AE319" s="118">
        <v>7499</v>
      </c>
      <c r="AF319" s="67">
        <f t="shared" ref="AF319:AG324" si="891">AD319+AB319</f>
        <v>5500</v>
      </c>
      <c r="AG319" s="67">
        <f t="shared" si="891"/>
        <v>9445</v>
      </c>
      <c r="AH319" s="67">
        <f t="shared" si="859"/>
        <v>34052</v>
      </c>
      <c r="AI319" s="119"/>
      <c r="AJ319" s="118">
        <v>4000</v>
      </c>
      <c r="AK319" s="72">
        <v>1868</v>
      </c>
      <c r="AL319" s="118">
        <v>1500</v>
      </c>
      <c r="AM319" s="118">
        <v>3025</v>
      </c>
      <c r="AN319" s="67">
        <f t="shared" ref="AN319:AO324" si="892">AL319+AJ319</f>
        <v>5500</v>
      </c>
      <c r="AO319" s="67">
        <f t="shared" si="892"/>
        <v>4893</v>
      </c>
      <c r="AP319" s="91">
        <f t="shared" si="861"/>
        <v>38945</v>
      </c>
      <c r="AQ319" s="119"/>
      <c r="AR319" s="118">
        <v>4000</v>
      </c>
      <c r="AS319" s="73">
        <v>700</v>
      </c>
      <c r="AT319" s="118">
        <v>1500</v>
      </c>
      <c r="AU319" s="118">
        <v>739</v>
      </c>
      <c r="AV319" s="67">
        <f t="shared" ref="AV319:AW324" si="893">AT319+AR319</f>
        <v>5500</v>
      </c>
      <c r="AW319" s="67">
        <f t="shared" si="893"/>
        <v>1439</v>
      </c>
      <c r="AX319" s="67">
        <f t="shared" si="863"/>
        <v>40384</v>
      </c>
      <c r="AY319" s="119"/>
      <c r="AZ319" s="118">
        <v>4000</v>
      </c>
      <c r="BA319" s="72">
        <v>2652</v>
      </c>
      <c r="BB319" s="118">
        <v>1500</v>
      </c>
      <c r="BC319" s="118">
        <v>4645</v>
      </c>
      <c r="BD319" s="67">
        <f t="shared" ref="BD319:BE324" si="894">BB319+AZ319</f>
        <v>5500</v>
      </c>
      <c r="BE319" s="67">
        <f t="shared" si="894"/>
        <v>7297</v>
      </c>
      <c r="BF319" s="91">
        <f t="shared" si="865"/>
        <v>47681</v>
      </c>
      <c r="BG319" s="119"/>
      <c r="BH319" s="118">
        <v>4000</v>
      </c>
      <c r="BI319" s="128">
        <v>4549</v>
      </c>
      <c r="BJ319" s="118">
        <v>1500</v>
      </c>
      <c r="BK319" s="118">
        <v>4549</v>
      </c>
      <c r="BL319" s="67">
        <f t="shared" ref="BL319:BM324" si="895">BJ319+BH319</f>
        <v>5500</v>
      </c>
      <c r="BM319" s="67">
        <f t="shared" si="895"/>
        <v>9098</v>
      </c>
      <c r="BN319" s="67">
        <f t="shared" si="867"/>
        <v>56779</v>
      </c>
      <c r="BO319" s="119"/>
      <c r="BP319" s="118">
        <v>4000</v>
      </c>
      <c r="BQ319" s="118">
        <v>42370.25</v>
      </c>
      <c r="BR319" s="118">
        <v>1500</v>
      </c>
      <c r="BS319" s="164">
        <f t="shared" ref="BS319:BS331" si="896">(H319+O319+W319+AE319+AM319+AU319+BC319+BK319)/8</f>
        <v>4633</v>
      </c>
      <c r="BT319" s="67">
        <f t="shared" ref="BT319:BU324" si="897">BR319+BP319</f>
        <v>5500</v>
      </c>
      <c r="BU319" s="67">
        <f t="shared" si="897"/>
        <v>47003.25</v>
      </c>
      <c r="BV319" s="67">
        <f t="shared" si="869"/>
        <v>103782.25</v>
      </c>
      <c r="BW319" s="117"/>
      <c r="BX319" s="118">
        <v>4000</v>
      </c>
      <c r="BY319" s="118">
        <v>12200</v>
      </c>
      <c r="BZ319" s="118">
        <v>1500</v>
      </c>
      <c r="CA319" s="70">
        <f t="shared" ref="CA319:CA324" si="898">AVERAGE(BS319,BK319,BC319,AU319,AM319,AE319,W319,O319,H319)</f>
        <v>4633</v>
      </c>
      <c r="CB319" s="67">
        <f t="shared" ref="CB319:CC324" si="899">BZ319+BX319</f>
        <v>5500</v>
      </c>
      <c r="CC319" s="67">
        <f t="shared" si="899"/>
        <v>16833</v>
      </c>
      <c r="CD319" s="67">
        <f t="shared" si="871"/>
        <v>120615.25</v>
      </c>
      <c r="CE319" s="117"/>
      <c r="CF319" s="118">
        <v>4000</v>
      </c>
      <c r="CG319" s="118"/>
      <c r="CH319" s="118">
        <v>1500</v>
      </c>
      <c r="CI319" s="118"/>
      <c r="CJ319" s="67">
        <f t="shared" ref="CJ319:CK324" si="900">CH319+CF319</f>
        <v>5500</v>
      </c>
      <c r="CK319" s="67">
        <f t="shared" si="900"/>
        <v>0</v>
      </c>
      <c r="CL319" s="117"/>
      <c r="CM319" s="118">
        <v>4000</v>
      </c>
      <c r="CN319" s="118"/>
      <c r="CO319" s="118">
        <v>1500</v>
      </c>
      <c r="CP319" s="118"/>
      <c r="CQ319" s="67">
        <f t="shared" ref="CQ319:CR324" si="901">CO319+CM319</f>
        <v>5500</v>
      </c>
      <c r="CR319" s="67">
        <f t="shared" si="901"/>
        <v>0</v>
      </c>
      <c r="CS319" s="80"/>
      <c r="CT319" s="66">
        <f t="shared" si="872"/>
        <v>48000</v>
      </c>
      <c r="CU319" s="66">
        <f t="shared" si="873"/>
        <v>74285.25</v>
      </c>
      <c r="CV319" s="66">
        <f t="shared" si="874"/>
        <v>18000</v>
      </c>
      <c r="CW319" s="66">
        <f t="shared" si="875"/>
        <v>46330</v>
      </c>
      <c r="CX319" s="66">
        <f t="shared" ref="CX319:CY324" si="902">I319+P319+X319+AF319+AN319+AV319+BD319+BL319+BT319+CB319+CJ319+CQ319</f>
        <v>66000</v>
      </c>
      <c r="CY319" s="66">
        <f t="shared" si="902"/>
        <v>120615.25</v>
      </c>
    </row>
    <row r="320" spans="1:103" s="79" customFormat="1" x14ac:dyDescent="0.25">
      <c r="A320" s="90">
        <v>2205050200</v>
      </c>
      <c r="B320" s="103"/>
      <c r="C320" s="121" t="s">
        <v>97</v>
      </c>
      <c r="D320" s="88"/>
      <c r="E320" s="116">
        <v>8000</v>
      </c>
      <c r="F320" s="116">
        <v>0</v>
      </c>
      <c r="G320" s="73">
        <v>0</v>
      </c>
      <c r="H320" s="73">
        <v>0</v>
      </c>
      <c r="I320" s="73">
        <f t="shared" si="888"/>
        <v>8000</v>
      </c>
      <c r="J320" s="73">
        <f t="shared" si="888"/>
        <v>0</v>
      </c>
      <c r="K320" s="120"/>
      <c r="L320" s="118">
        <v>8000</v>
      </c>
      <c r="M320" s="72">
        <v>0</v>
      </c>
      <c r="N320" s="118"/>
      <c r="O320" s="118">
        <v>0</v>
      </c>
      <c r="P320" s="67">
        <f t="shared" si="889"/>
        <v>8000</v>
      </c>
      <c r="Q320" s="67">
        <f t="shared" si="889"/>
        <v>0</v>
      </c>
      <c r="R320" s="67">
        <f t="shared" si="855"/>
        <v>0</v>
      </c>
      <c r="S320" s="119"/>
      <c r="T320" s="118">
        <v>8000</v>
      </c>
      <c r="U320" s="72">
        <v>0</v>
      </c>
      <c r="V320" s="118"/>
      <c r="W320" s="118">
        <v>0</v>
      </c>
      <c r="X320" s="67">
        <f t="shared" si="890"/>
        <v>8000</v>
      </c>
      <c r="Y320" s="67">
        <f t="shared" si="890"/>
        <v>0</v>
      </c>
      <c r="Z320" s="67">
        <f t="shared" si="857"/>
        <v>0</v>
      </c>
      <c r="AA320" s="119"/>
      <c r="AB320" s="118">
        <v>8000</v>
      </c>
      <c r="AC320" s="72">
        <v>0</v>
      </c>
      <c r="AD320" s="118">
        <v>0</v>
      </c>
      <c r="AE320" s="118">
        <v>0</v>
      </c>
      <c r="AF320" s="67">
        <f t="shared" si="891"/>
        <v>8000</v>
      </c>
      <c r="AG320" s="67">
        <f t="shared" si="891"/>
        <v>0</v>
      </c>
      <c r="AH320" s="67">
        <f t="shared" si="859"/>
        <v>0</v>
      </c>
      <c r="AI320" s="119"/>
      <c r="AJ320" s="118">
        <v>9000</v>
      </c>
      <c r="AK320" s="72">
        <v>0</v>
      </c>
      <c r="AL320" s="118">
        <v>0</v>
      </c>
      <c r="AM320" s="118">
        <v>0</v>
      </c>
      <c r="AN320" s="67">
        <f t="shared" si="892"/>
        <v>9000</v>
      </c>
      <c r="AO320" s="67">
        <f t="shared" si="892"/>
        <v>0</v>
      </c>
      <c r="AP320" s="91">
        <f t="shared" si="861"/>
        <v>0</v>
      </c>
      <c r="AQ320" s="119"/>
      <c r="AR320" s="118">
        <v>9000</v>
      </c>
      <c r="AS320" s="72">
        <v>0</v>
      </c>
      <c r="AT320" s="118">
        <v>0</v>
      </c>
      <c r="AU320" s="118">
        <v>0</v>
      </c>
      <c r="AV320" s="67">
        <f t="shared" si="893"/>
        <v>9000</v>
      </c>
      <c r="AW320" s="67">
        <f t="shared" si="893"/>
        <v>0</v>
      </c>
      <c r="AX320" s="67">
        <f t="shared" si="863"/>
        <v>0</v>
      </c>
      <c r="AY320" s="119"/>
      <c r="AZ320" s="118">
        <v>30000</v>
      </c>
      <c r="BA320" s="72">
        <v>0</v>
      </c>
      <c r="BB320" s="118">
        <v>0</v>
      </c>
      <c r="BC320" s="118">
        <v>0</v>
      </c>
      <c r="BD320" s="67">
        <f t="shared" si="894"/>
        <v>30000</v>
      </c>
      <c r="BE320" s="67">
        <f t="shared" si="894"/>
        <v>0</v>
      </c>
      <c r="BF320" s="91">
        <f t="shared" si="865"/>
        <v>0</v>
      </c>
      <c r="BG320" s="119"/>
      <c r="BH320" s="118">
        <v>30000</v>
      </c>
      <c r="BI320" s="128">
        <v>0</v>
      </c>
      <c r="BJ320" s="118">
        <v>0</v>
      </c>
      <c r="BK320" s="118">
        <v>0</v>
      </c>
      <c r="BL320" s="67">
        <f t="shared" si="895"/>
        <v>30000</v>
      </c>
      <c r="BM320" s="67">
        <f t="shared" si="895"/>
        <v>0</v>
      </c>
      <c r="BN320" s="67">
        <f t="shared" si="867"/>
        <v>0</v>
      </c>
      <c r="BO320" s="119"/>
      <c r="BP320" s="118">
        <v>9500</v>
      </c>
      <c r="BQ320" s="118">
        <v>0</v>
      </c>
      <c r="BR320" s="118">
        <v>0</v>
      </c>
      <c r="BS320" s="176">
        <f t="shared" si="896"/>
        <v>0</v>
      </c>
      <c r="BT320" s="67">
        <f t="shared" si="897"/>
        <v>9500</v>
      </c>
      <c r="BU320" s="67">
        <f t="shared" si="897"/>
        <v>0</v>
      </c>
      <c r="BV320" s="67">
        <f t="shared" si="869"/>
        <v>0</v>
      </c>
      <c r="BW320" s="117"/>
      <c r="BX320" s="118">
        <v>9500</v>
      </c>
      <c r="BY320" s="118">
        <v>0</v>
      </c>
      <c r="BZ320" s="118">
        <v>0</v>
      </c>
      <c r="CA320" s="70">
        <f t="shared" si="898"/>
        <v>0</v>
      </c>
      <c r="CB320" s="67">
        <f t="shared" si="899"/>
        <v>9500</v>
      </c>
      <c r="CC320" s="67">
        <f t="shared" si="899"/>
        <v>0</v>
      </c>
      <c r="CD320" s="67">
        <f t="shared" si="871"/>
        <v>0</v>
      </c>
      <c r="CE320" s="117"/>
      <c r="CF320" s="118">
        <v>9500</v>
      </c>
      <c r="CG320" s="118"/>
      <c r="CH320" s="118">
        <v>0</v>
      </c>
      <c r="CI320" s="118"/>
      <c r="CJ320" s="67">
        <f t="shared" si="900"/>
        <v>9500</v>
      </c>
      <c r="CK320" s="67">
        <f t="shared" si="900"/>
        <v>0</v>
      </c>
      <c r="CL320" s="117"/>
      <c r="CM320" s="118">
        <v>9500</v>
      </c>
      <c r="CN320" s="118"/>
      <c r="CO320" s="118">
        <v>0</v>
      </c>
      <c r="CP320" s="118"/>
      <c r="CQ320" s="67">
        <f t="shared" si="901"/>
        <v>9500</v>
      </c>
      <c r="CR320" s="67">
        <f t="shared" si="901"/>
        <v>0</v>
      </c>
      <c r="CS320" s="80"/>
      <c r="CT320" s="66">
        <f t="shared" si="872"/>
        <v>148000</v>
      </c>
      <c r="CU320" s="66">
        <f t="shared" si="873"/>
        <v>0</v>
      </c>
      <c r="CV320" s="66">
        <f t="shared" si="874"/>
        <v>0</v>
      </c>
      <c r="CW320" s="66">
        <f t="shared" si="875"/>
        <v>0</v>
      </c>
      <c r="CX320" s="66">
        <f t="shared" si="902"/>
        <v>148000</v>
      </c>
      <c r="CY320" s="66">
        <f t="shared" si="902"/>
        <v>0</v>
      </c>
    </row>
    <row r="321" spans="1:103" s="79" customFormat="1" x14ac:dyDescent="0.25">
      <c r="A321" s="90">
        <v>2205050300</v>
      </c>
      <c r="B321" s="103"/>
      <c r="C321" s="121" t="s">
        <v>96</v>
      </c>
      <c r="D321" s="88"/>
      <c r="E321" s="116">
        <v>0</v>
      </c>
      <c r="F321" s="116">
        <v>0</v>
      </c>
      <c r="G321" s="73">
        <v>500</v>
      </c>
      <c r="H321" s="73">
        <v>0</v>
      </c>
      <c r="I321" s="73">
        <f t="shared" si="888"/>
        <v>500</v>
      </c>
      <c r="J321" s="73">
        <f t="shared" si="888"/>
        <v>0</v>
      </c>
      <c r="K321" s="120"/>
      <c r="L321" s="118">
        <v>0</v>
      </c>
      <c r="M321" s="72">
        <v>0</v>
      </c>
      <c r="N321" s="118">
        <v>500</v>
      </c>
      <c r="O321" s="118">
        <v>0</v>
      </c>
      <c r="P321" s="67">
        <f t="shared" si="889"/>
        <v>500</v>
      </c>
      <c r="Q321" s="67">
        <f t="shared" si="889"/>
        <v>0</v>
      </c>
      <c r="R321" s="67">
        <f t="shared" si="855"/>
        <v>0</v>
      </c>
      <c r="S321" s="119"/>
      <c r="T321" s="118">
        <v>0</v>
      </c>
      <c r="U321" s="72">
        <v>0</v>
      </c>
      <c r="V321" s="118">
        <v>500</v>
      </c>
      <c r="W321" s="118">
        <v>0</v>
      </c>
      <c r="X321" s="67">
        <f t="shared" si="890"/>
        <v>500</v>
      </c>
      <c r="Y321" s="67">
        <f t="shared" si="890"/>
        <v>0</v>
      </c>
      <c r="Z321" s="67">
        <f t="shared" si="857"/>
        <v>0</v>
      </c>
      <c r="AA321" s="119"/>
      <c r="AB321" s="118">
        <v>0</v>
      </c>
      <c r="AC321" s="72">
        <v>0</v>
      </c>
      <c r="AD321" s="118">
        <v>500</v>
      </c>
      <c r="AE321" s="118">
        <v>0</v>
      </c>
      <c r="AF321" s="67">
        <f t="shared" si="891"/>
        <v>500</v>
      </c>
      <c r="AG321" s="67">
        <f t="shared" si="891"/>
        <v>0</v>
      </c>
      <c r="AH321" s="67">
        <f t="shared" si="859"/>
        <v>0</v>
      </c>
      <c r="AI321" s="119"/>
      <c r="AJ321" s="118">
        <v>0</v>
      </c>
      <c r="AK321" s="72">
        <v>0</v>
      </c>
      <c r="AL321" s="118">
        <v>500</v>
      </c>
      <c r="AM321" s="118">
        <v>0</v>
      </c>
      <c r="AN321" s="67">
        <f t="shared" si="892"/>
        <v>500</v>
      </c>
      <c r="AO321" s="67">
        <f t="shared" si="892"/>
        <v>0</v>
      </c>
      <c r="AP321" s="91">
        <f t="shared" si="861"/>
        <v>0</v>
      </c>
      <c r="AQ321" s="119"/>
      <c r="AR321" s="118">
        <v>0</v>
      </c>
      <c r="AS321" s="72">
        <v>0</v>
      </c>
      <c r="AT321" s="118">
        <v>500</v>
      </c>
      <c r="AU321" s="118">
        <v>0</v>
      </c>
      <c r="AV321" s="67">
        <f t="shared" si="893"/>
        <v>500</v>
      </c>
      <c r="AW321" s="67">
        <f t="shared" si="893"/>
        <v>0</v>
      </c>
      <c r="AX321" s="67">
        <f t="shared" si="863"/>
        <v>0</v>
      </c>
      <c r="AY321" s="119"/>
      <c r="AZ321" s="118">
        <v>0</v>
      </c>
      <c r="BA321" s="72">
        <v>0</v>
      </c>
      <c r="BB321" s="118">
        <v>500</v>
      </c>
      <c r="BC321" s="118">
        <v>0</v>
      </c>
      <c r="BD321" s="67">
        <f t="shared" si="894"/>
        <v>500</v>
      </c>
      <c r="BE321" s="67">
        <f t="shared" si="894"/>
        <v>0</v>
      </c>
      <c r="BF321" s="91">
        <f t="shared" si="865"/>
        <v>0</v>
      </c>
      <c r="BG321" s="119"/>
      <c r="BH321" s="118">
        <v>0</v>
      </c>
      <c r="BI321" s="128">
        <v>0</v>
      </c>
      <c r="BJ321" s="118">
        <v>500</v>
      </c>
      <c r="BK321" s="118">
        <v>0</v>
      </c>
      <c r="BL321" s="67">
        <f t="shared" si="895"/>
        <v>500</v>
      </c>
      <c r="BM321" s="67">
        <f t="shared" si="895"/>
        <v>0</v>
      </c>
      <c r="BN321" s="67">
        <f t="shared" si="867"/>
        <v>0</v>
      </c>
      <c r="BO321" s="119"/>
      <c r="BP321" s="118">
        <v>0</v>
      </c>
      <c r="BQ321" s="118">
        <v>0</v>
      </c>
      <c r="BR321" s="118">
        <v>500</v>
      </c>
      <c r="BS321" s="164">
        <f t="shared" si="896"/>
        <v>0</v>
      </c>
      <c r="BT321" s="67">
        <f t="shared" si="897"/>
        <v>500</v>
      </c>
      <c r="BU321" s="67">
        <f t="shared" si="897"/>
        <v>0</v>
      </c>
      <c r="BV321" s="67">
        <f t="shared" si="869"/>
        <v>0</v>
      </c>
      <c r="BW321" s="117"/>
      <c r="BX321" s="118">
        <v>0</v>
      </c>
      <c r="BY321" s="118">
        <v>0</v>
      </c>
      <c r="BZ321" s="118">
        <v>500</v>
      </c>
      <c r="CA321" s="70">
        <f t="shared" si="898"/>
        <v>0</v>
      </c>
      <c r="CB321" s="67">
        <f t="shared" si="899"/>
        <v>500</v>
      </c>
      <c r="CC321" s="67">
        <f t="shared" si="899"/>
        <v>0</v>
      </c>
      <c r="CD321" s="67">
        <f t="shared" si="871"/>
        <v>0</v>
      </c>
      <c r="CE321" s="117"/>
      <c r="CF321" s="118">
        <v>0</v>
      </c>
      <c r="CG321" s="118"/>
      <c r="CH321" s="118">
        <v>500</v>
      </c>
      <c r="CI321" s="118"/>
      <c r="CJ321" s="67">
        <f t="shared" si="900"/>
        <v>500</v>
      </c>
      <c r="CK321" s="67">
        <f t="shared" si="900"/>
        <v>0</v>
      </c>
      <c r="CL321" s="117"/>
      <c r="CM321" s="118">
        <v>0</v>
      </c>
      <c r="CN321" s="118"/>
      <c r="CO321" s="118">
        <v>500</v>
      </c>
      <c r="CP321" s="118"/>
      <c r="CQ321" s="67">
        <f t="shared" si="901"/>
        <v>500</v>
      </c>
      <c r="CR321" s="67">
        <f t="shared" si="901"/>
        <v>0</v>
      </c>
      <c r="CS321" s="80"/>
      <c r="CT321" s="66">
        <f t="shared" si="872"/>
        <v>0</v>
      </c>
      <c r="CU321" s="66">
        <f t="shared" si="873"/>
        <v>0</v>
      </c>
      <c r="CV321" s="66">
        <f t="shared" si="874"/>
        <v>6000</v>
      </c>
      <c r="CW321" s="66">
        <f t="shared" si="875"/>
        <v>0</v>
      </c>
      <c r="CX321" s="66">
        <f t="shared" si="902"/>
        <v>6000</v>
      </c>
      <c r="CY321" s="66">
        <f t="shared" si="902"/>
        <v>0</v>
      </c>
    </row>
    <row r="322" spans="1:103" s="79" customFormat="1" x14ac:dyDescent="0.25">
      <c r="A322" s="90">
        <v>2205050400</v>
      </c>
      <c r="B322" s="103"/>
      <c r="C322" s="121" t="s">
        <v>95</v>
      </c>
      <c r="D322" s="88"/>
      <c r="E322" s="116">
        <v>0</v>
      </c>
      <c r="F322" s="116">
        <v>0</v>
      </c>
      <c r="G322" s="73">
        <v>0</v>
      </c>
      <c r="H322" s="73">
        <v>0</v>
      </c>
      <c r="I322" s="73">
        <f t="shared" si="888"/>
        <v>0</v>
      </c>
      <c r="J322" s="73">
        <f t="shared" si="888"/>
        <v>0</v>
      </c>
      <c r="K322" s="120"/>
      <c r="L322" s="118">
        <v>0</v>
      </c>
      <c r="M322" s="72">
        <v>0</v>
      </c>
      <c r="N322" s="118"/>
      <c r="O322" s="118">
        <v>0</v>
      </c>
      <c r="P322" s="67">
        <f t="shared" si="889"/>
        <v>0</v>
      </c>
      <c r="Q322" s="67">
        <f t="shared" si="889"/>
        <v>0</v>
      </c>
      <c r="R322" s="67">
        <f t="shared" si="855"/>
        <v>0</v>
      </c>
      <c r="S322" s="119"/>
      <c r="T322" s="118">
        <v>0</v>
      </c>
      <c r="U322" s="72">
        <v>0</v>
      </c>
      <c r="V322" s="118"/>
      <c r="W322" s="118">
        <v>0</v>
      </c>
      <c r="X322" s="67">
        <f t="shared" si="890"/>
        <v>0</v>
      </c>
      <c r="Y322" s="67">
        <f t="shared" si="890"/>
        <v>0</v>
      </c>
      <c r="Z322" s="67">
        <f t="shared" si="857"/>
        <v>0</v>
      </c>
      <c r="AA322" s="119"/>
      <c r="AB322" s="118">
        <v>0</v>
      </c>
      <c r="AC322" s="72">
        <v>0</v>
      </c>
      <c r="AD322" s="118">
        <v>0</v>
      </c>
      <c r="AE322" s="118">
        <v>0</v>
      </c>
      <c r="AF322" s="67">
        <f t="shared" si="891"/>
        <v>0</v>
      </c>
      <c r="AG322" s="67">
        <f t="shared" si="891"/>
        <v>0</v>
      </c>
      <c r="AH322" s="67">
        <f t="shared" si="859"/>
        <v>0</v>
      </c>
      <c r="AI322" s="119"/>
      <c r="AJ322" s="118">
        <v>0</v>
      </c>
      <c r="AK322" s="72">
        <v>0</v>
      </c>
      <c r="AL322" s="118">
        <v>0</v>
      </c>
      <c r="AM322" s="118">
        <v>0</v>
      </c>
      <c r="AN322" s="67">
        <f t="shared" si="892"/>
        <v>0</v>
      </c>
      <c r="AO322" s="67">
        <f t="shared" si="892"/>
        <v>0</v>
      </c>
      <c r="AP322" s="91">
        <f t="shared" si="861"/>
        <v>0</v>
      </c>
      <c r="AQ322" s="119"/>
      <c r="AR322" s="118">
        <v>0</v>
      </c>
      <c r="AS322" s="72">
        <v>0</v>
      </c>
      <c r="AT322" s="118">
        <v>0</v>
      </c>
      <c r="AU322" s="118">
        <v>0</v>
      </c>
      <c r="AV322" s="67">
        <f t="shared" si="893"/>
        <v>0</v>
      </c>
      <c r="AW322" s="67">
        <f t="shared" si="893"/>
        <v>0</v>
      </c>
      <c r="AX322" s="67">
        <f t="shared" si="863"/>
        <v>0</v>
      </c>
      <c r="AY322" s="119"/>
      <c r="AZ322" s="118">
        <v>0</v>
      </c>
      <c r="BA322" s="72">
        <v>0</v>
      </c>
      <c r="BB322" s="118">
        <v>0</v>
      </c>
      <c r="BC322" s="118">
        <v>0</v>
      </c>
      <c r="BD322" s="67">
        <f t="shared" si="894"/>
        <v>0</v>
      </c>
      <c r="BE322" s="67">
        <f t="shared" si="894"/>
        <v>0</v>
      </c>
      <c r="BF322" s="91">
        <f t="shared" si="865"/>
        <v>0</v>
      </c>
      <c r="BG322" s="119"/>
      <c r="BH322" s="118">
        <v>0</v>
      </c>
      <c r="BI322" s="128">
        <v>0</v>
      </c>
      <c r="BJ322" s="118">
        <v>0</v>
      </c>
      <c r="BK322" s="118">
        <v>0</v>
      </c>
      <c r="BL322" s="67">
        <f t="shared" si="895"/>
        <v>0</v>
      </c>
      <c r="BM322" s="67">
        <f t="shared" si="895"/>
        <v>0</v>
      </c>
      <c r="BN322" s="67">
        <f t="shared" si="867"/>
        <v>0</v>
      </c>
      <c r="BO322" s="119"/>
      <c r="BP322" s="118">
        <v>0</v>
      </c>
      <c r="BQ322" s="118">
        <v>0</v>
      </c>
      <c r="BR322" s="118">
        <v>0</v>
      </c>
      <c r="BS322" s="176">
        <f t="shared" si="896"/>
        <v>0</v>
      </c>
      <c r="BT322" s="67">
        <f t="shared" si="897"/>
        <v>0</v>
      </c>
      <c r="BU322" s="67">
        <f t="shared" si="897"/>
        <v>0</v>
      </c>
      <c r="BV322" s="67">
        <f t="shared" si="869"/>
        <v>0</v>
      </c>
      <c r="BW322" s="117"/>
      <c r="BX322" s="118">
        <v>0</v>
      </c>
      <c r="BY322" s="198">
        <v>0</v>
      </c>
      <c r="BZ322" s="118">
        <v>0</v>
      </c>
      <c r="CA322" s="70">
        <f t="shared" si="898"/>
        <v>0</v>
      </c>
      <c r="CB322" s="67">
        <f t="shared" si="899"/>
        <v>0</v>
      </c>
      <c r="CC322" s="67">
        <f t="shared" si="899"/>
        <v>0</v>
      </c>
      <c r="CD322" s="67">
        <f t="shared" si="871"/>
        <v>0</v>
      </c>
      <c r="CE322" s="117"/>
      <c r="CF322" s="118">
        <v>0</v>
      </c>
      <c r="CG322" s="118"/>
      <c r="CH322" s="118">
        <v>0</v>
      </c>
      <c r="CI322" s="118"/>
      <c r="CJ322" s="67">
        <f t="shared" si="900"/>
        <v>0</v>
      </c>
      <c r="CK322" s="67">
        <f t="shared" si="900"/>
        <v>0</v>
      </c>
      <c r="CL322" s="117"/>
      <c r="CM322" s="118">
        <v>0</v>
      </c>
      <c r="CN322" s="118"/>
      <c r="CO322" s="118">
        <v>0</v>
      </c>
      <c r="CP322" s="118"/>
      <c r="CQ322" s="67">
        <f t="shared" si="901"/>
        <v>0</v>
      </c>
      <c r="CR322" s="67">
        <f t="shared" si="901"/>
        <v>0</v>
      </c>
      <c r="CS322" s="80"/>
      <c r="CT322" s="66">
        <f t="shared" si="872"/>
        <v>0</v>
      </c>
      <c r="CU322" s="66">
        <f t="shared" si="873"/>
        <v>0</v>
      </c>
      <c r="CV322" s="66">
        <f t="shared" si="874"/>
        <v>0</v>
      </c>
      <c r="CW322" s="66">
        <f t="shared" si="875"/>
        <v>0</v>
      </c>
      <c r="CX322" s="66">
        <f t="shared" si="902"/>
        <v>0</v>
      </c>
      <c r="CY322" s="66">
        <f t="shared" si="902"/>
        <v>0</v>
      </c>
    </row>
    <row r="323" spans="1:103" x14ac:dyDescent="0.25">
      <c r="A323" s="90">
        <v>2205050500</v>
      </c>
      <c r="B323" s="103"/>
      <c r="C323" s="121" t="s">
        <v>94</v>
      </c>
      <c r="D323" s="88"/>
      <c r="E323" s="202">
        <v>0</v>
      </c>
      <c r="F323" s="202">
        <v>0</v>
      </c>
      <c r="G323" s="201">
        <v>0</v>
      </c>
      <c r="H323" s="201">
        <v>0</v>
      </c>
      <c r="I323" s="73">
        <f t="shared" si="888"/>
        <v>0</v>
      </c>
      <c r="J323" s="73">
        <f t="shared" si="888"/>
        <v>0</v>
      </c>
      <c r="K323" s="120"/>
      <c r="L323" s="198">
        <v>0</v>
      </c>
      <c r="M323" s="200">
        <v>0</v>
      </c>
      <c r="N323" s="198"/>
      <c r="O323" s="198">
        <v>0</v>
      </c>
      <c r="P323" s="67">
        <f t="shared" si="889"/>
        <v>0</v>
      </c>
      <c r="Q323" s="67">
        <f t="shared" si="889"/>
        <v>0</v>
      </c>
      <c r="R323" s="67">
        <f t="shared" si="855"/>
        <v>0</v>
      </c>
      <c r="S323" s="119"/>
      <c r="T323" s="198">
        <v>0</v>
      </c>
      <c r="U323" s="200">
        <v>0</v>
      </c>
      <c r="V323" s="198"/>
      <c r="W323" s="198">
        <v>0</v>
      </c>
      <c r="X323" s="67">
        <f t="shared" si="890"/>
        <v>0</v>
      </c>
      <c r="Y323" s="67">
        <f t="shared" si="890"/>
        <v>0</v>
      </c>
      <c r="Z323" s="67">
        <f t="shared" si="857"/>
        <v>0</v>
      </c>
      <c r="AA323" s="119"/>
      <c r="AB323" s="198">
        <v>0</v>
      </c>
      <c r="AC323" s="200">
        <v>0</v>
      </c>
      <c r="AD323" s="198">
        <v>0</v>
      </c>
      <c r="AE323" s="198">
        <v>0</v>
      </c>
      <c r="AF323" s="67">
        <f t="shared" si="891"/>
        <v>0</v>
      </c>
      <c r="AG323" s="67">
        <f t="shared" si="891"/>
        <v>0</v>
      </c>
      <c r="AH323" s="67">
        <f t="shared" si="859"/>
        <v>0</v>
      </c>
      <c r="AI323" s="119"/>
      <c r="AJ323" s="198">
        <v>0</v>
      </c>
      <c r="AK323" s="200">
        <v>0</v>
      </c>
      <c r="AL323" s="198">
        <v>0</v>
      </c>
      <c r="AM323" s="198">
        <v>0</v>
      </c>
      <c r="AN323" s="67">
        <f t="shared" si="892"/>
        <v>0</v>
      </c>
      <c r="AO323" s="67">
        <f t="shared" si="892"/>
        <v>0</v>
      </c>
      <c r="AP323" s="91">
        <f t="shared" si="861"/>
        <v>0</v>
      </c>
      <c r="AQ323" s="119"/>
      <c r="AR323" s="198">
        <v>0</v>
      </c>
      <c r="AS323" s="200">
        <v>0</v>
      </c>
      <c r="AT323" s="198">
        <v>0</v>
      </c>
      <c r="AU323" s="198">
        <v>0</v>
      </c>
      <c r="AV323" s="67">
        <f t="shared" si="893"/>
        <v>0</v>
      </c>
      <c r="AW323" s="67">
        <f t="shared" si="893"/>
        <v>0</v>
      </c>
      <c r="AX323" s="67">
        <f t="shared" si="863"/>
        <v>0</v>
      </c>
      <c r="AY323" s="119"/>
      <c r="AZ323" s="198">
        <v>0</v>
      </c>
      <c r="BA323" s="200">
        <v>0</v>
      </c>
      <c r="BB323" s="198">
        <v>0</v>
      </c>
      <c r="BC323" s="198">
        <v>0</v>
      </c>
      <c r="BD323" s="67">
        <f t="shared" si="894"/>
        <v>0</v>
      </c>
      <c r="BE323" s="67">
        <f t="shared" si="894"/>
        <v>0</v>
      </c>
      <c r="BF323" s="91">
        <f t="shared" si="865"/>
        <v>0</v>
      </c>
      <c r="BG323" s="119"/>
      <c r="BH323" s="198">
        <v>0</v>
      </c>
      <c r="BI323" s="199">
        <v>0</v>
      </c>
      <c r="BJ323" s="198">
        <v>0</v>
      </c>
      <c r="BK323" s="198">
        <v>0</v>
      </c>
      <c r="BL323" s="67">
        <f t="shared" si="895"/>
        <v>0</v>
      </c>
      <c r="BM323" s="67">
        <f t="shared" si="895"/>
        <v>0</v>
      </c>
      <c r="BN323" s="67">
        <f t="shared" si="867"/>
        <v>0</v>
      </c>
      <c r="BO323" s="119"/>
      <c r="BP323" s="198">
        <v>0</v>
      </c>
      <c r="BQ323" s="198">
        <v>0</v>
      </c>
      <c r="BR323" s="198">
        <v>0</v>
      </c>
      <c r="BS323" s="164">
        <f t="shared" si="896"/>
        <v>0</v>
      </c>
      <c r="BT323" s="67">
        <f t="shared" si="897"/>
        <v>0</v>
      </c>
      <c r="BU323" s="67">
        <f t="shared" si="897"/>
        <v>0</v>
      </c>
      <c r="BV323" s="67">
        <f t="shared" si="869"/>
        <v>0</v>
      </c>
      <c r="BW323" s="117"/>
      <c r="BX323" s="198">
        <v>0</v>
      </c>
      <c r="BY323" s="198">
        <v>0</v>
      </c>
      <c r="BZ323" s="198">
        <v>0</v>
      </c>
      <c r="CA323" s="70">
        <f t="shared" si="898"/>
        <v>0</v>
      </c>
      <c r="CB323" s="67">
        <f t="shared" si="899"/>
        <v>0</v>
      </c>
      <c r="CC323" s="67">
        <f t="shared" si="899"/>
        <v>0</v>
      </c>
      <c r="CD323" s="67">
        <f t="shared" si="871"/>
        <v>0</v>
      </c>
      <c r="CE323" s="117"/>
      <c r="CF323" s="198">
        <v>0</v>
      </c>
      <c r="CG323" s="198"/>
      <c r="CH323" s="198">
        <v>0</v>
      </c>
      <c r="CI323" s="198"/>
      <c r="CJ323" s="67">
        <f t="shared" si="900"/>
        <v>0</v>
      </c>
      <c r="CK323" s="67">
        <f t="shared" si="900"/>
        <v>0</v>
      </c>
      <c r="CL323" s="117"/>
      <c r="CM323" s="198">
        <v>0</v>
      </c>
      <c r="CN323" s="198"/>
      <c r="CO323" s="198">
        <v>0</v>
      </c>
      <c r="CP323" s="198"/>
      <c r="CQ323" s="67">
        <f t="shared" si="901"/>
        <v>0</v>
      </c>
      <c r="CR323" s="67">
        <f t="shared" si="901"/>
        <v>0</v>
      </c>
      <c r="CS323" s="197"/>
      <c r="CT323" s="66">
        <f t="shared" si="872"/>
        <v>0</v>
      </c>
      <c r="CU323" s="66">
        <f t="shared" si="873"/>
        <v>0</v>
      </c>
      <c r="CV323" s="66">
        <f t="shared" si="874"/>
        <v>0</v>
      </c>
      <c r="CW323" s="66">
        <f t="shared" si="875"/>
        <v>0</v>
      </c>
      <c r="CX323" s="66">
        <f t="shared" si="902"/>
        <v>0</v>
      </c>
      <c r="CY323" s="66">
        <f t="shared" si="902"/>
        <v>0</v>
      </c>
    </row>
    <row r="324" spans="1:103" s="186" customFormat="1" x14ac:dyDescent="0.25">
      <c r="A324" s="196">
        <v>2205900000</v>
      </c>
      <c r="B324" s="195"/>
      <c r="C324" s="194" t="s">
        <v>93</v>
      </c>
      <c r="D324" s="193"/>
      <c r="E324" s="191">
        <v>286772</v>
      </c>
      <c r="F324" s="191">
        <v>521955.82</v>
      </c>
      <c r="G324" s="192">
        <v>622742</v>
      </c>
      <c r="H324" s="192">
        <v>762063</v>
      </c>
      <c r="I324" s="192">
        <f t="shared" si="888"/>
        <v>909514</v>
      </c>
      <c r="J324" s="192">
        <f t="shared" si="888"/>
        <v>1284018.82</v>
      </c>
      <c r="K324" s="120"/>
      <c r="L324" s="190">
        <v>284673</v>
      </c>
      <c r="M324" s="192">
        <v>258921</v>
      </c>
      <c r="N324" s="189">
        <v>622742</v>
      </c>
      <c r="O324" s="189">
        <v>900651</v>
      </c>
      <c r="P324" s="188">
        <f t="shared" si="889"/>
        <v>907415</v>
      </c>
      <c r="Q324" s="188">
        <f t="shared" si="889"/>
        <v>1159572</v>
      </c>
      <c r="R324" s="61">
        <f t="shared" si="855"/>
        <v>2443590.8200000003</v>
      </c>
      <c r="S324" s="119"/>
      <c r="T324" s="190">
        <v>228921.8</v>
      </c>
      <c r="U324" s="192">
        <v>470345</v>
      </c>
      <c r="V324" s="189">
        <v>1372742.11</v>
      </c>
      <c r="W324" s="189">
        <v>743775</v>
      </c>
      <c r="X324" s="188">
        <f t="shared" si="890"/>
        <v>1601663.9100000001</v>
      </c>
      <c r="Y324" s="188">
        <f t="shared" si="890"/>
        <v>1214120</v>
      </c>
      <c r="Z324" s="61">
        <f t="shared" si="857"/>
        <v>3657710.8200000003</v>
      </c>
      <c r="AA324" s="119"/>
      <c r="AB324" s="190">
        <v>239293.19999999998</v>
      </c>
      <c r="AC324" s="192">
        <v>273026</v>
      </c>
      <c r="AD324" s="189">
        <v>1372742.11</v>
      </c>
      <c r="AE324" s="189">
        <v>939572</v>
      </c>
      <c r="AF324" s="188">
        <f t="shared" si="891"/>
        <v>1612035.31</v>
      </c>
      <c r="AG324" s="188">
        <f t="shared" si="891"/>
        <v>1212598</v>
      </c>
      <c r="AH324" s="61">
        <f t="shared" si="859"/>
        <v>4870308.82</v>
      </c>
      <c r="AI324" s="119"/>
      <c r="AJ324" s="190">
        <v>264186.85999999993</v>
      </c>
      <c r="AK324" s="192">
        <v>351334</v>
      </c>
      <c r="AL324" s="189">
        <v>1372742.11</v>
      </c>
      <c r="AM324" s="189">
        <v>725377</v>
      </c>
      <c r="AN324" s="188">
        <f t="shared" si="892"/>
        <v>1636928.97</v>
      </c>
      <c r="AO324" s="188">
        <f t="shared" si="892"/>
        <v>1076711</v>
      </c>
      <c r="AP324" s="99">
        <f t="shared" si="861"/>
        <v>5947019.8200000003</v>
      </c>
      <c r="AQ324" s="119"/>
      <c r="AR324" s="190">
        <v>277721.05999999994</v>
      </c>
      <c r="AS324" s="192">
        <v>377094</v>
      </c>
      <c r="AT324" s="189">
        <v>1372742.11</v>
      </c>
      <c r="AU324" s="189">
        <v>668166</v>
      </c>
      <c r="AV324" s="188">
        <f t="shared" si="893"/>
        <v>1650463.17</v>
      </c>
      <c r="AW324" s="188">
        <f t="shared" si="893"/>
        <v>1045260</v>
      </c>
      <c r="AX324" s="61">
        <f t="shared" si="863"/>
        <v>6992279.8200000003</v>
      </c>
      <c r="AY324" s="119"/>
      <c r="AZ324" s="190">
        <v>280356.39999999991</v>
      </c>
      <c r="BA324" s="192">
        <v>350534</v>
      </c>
      <c r="BB324" s="189">
        <v>1228964</v>
      </c>
      <c r="BC324" s="189">
        <v>789934</v>
      </c>
      <c r="BD324" s="188">
        <f t="shared" si="894"/>
        <v>1509320.4</v>
      </c>
      <c r="BE324" s="188">
        <f t="shared" si="894"/>
        <v>1140468</v>
      </c>
      <c r="BF324" s="99">
        <f t="shared" si="865"/>
        <v>8132747.8200000003</v>
      </c>
      <c r="BG324" s="119"/>
      <c r="BH324" s="190">
        <v>444705.05999999994</v>
      </c>
      <c r="BI324" s="191">
        <v>794579</v>
      </c>
      <c r="BJ324" s="189">
        <v>1228964</v>
      </c>
      <c r="BK324" s="189">
        <v>794579</v>
      </c>
      <c r="BL324" s="188">
        <f t="shared" si="895"/>
        <v>1673669.06</v>
      </c>
      <c r="BM324" s="188">
        <f t="shared" si="895"/>
        <v>1589158</v>
      </c>
      <c r="BN324" s="61">
        <f t="shared" si="867"/>
        <v>9721905.8200000003</v>
      </c>
      <c r="BO324" s="119"/>
      <c r="BP324" s="190">
        <v>415573.7</v>
      </c>
      <c r="BQ324" s="190">
        <v>680582.3</v>
      </c>
      <c r="BR324" s="189">
        <v>1228964</v>
      </c>
      <c r="BS324" s="177">
        <f t="shared" si="896"/>
        <v>790514.625</v>
      </c>
      <c r="BT324" s="188">
        <f t="shared" si="897"/>
        <v>1644537.7</v>
      </c>
      <c r="BU324" s="188">
        <f t="shared" si="897"/>
        <v>1471096.925</v>
      </c>
      <c r="BV324" s="61">
        <f t="shared" si="869"/>
        <v>11193002.745000001</v>
      </c>
      <c r="BW324" s="117"/>
      <c r="BX324" s="190">
        <v>408973.73</v>
      </c>
      <c r="BY324" s="190">
        <v>315355</v>
      </c>
      <c r="BZ324" s="189">
        <v>1228964</v>
      </c>
      <c r="CA324" s="82">
        <f t="shared" si="898"/>
        <v>790514.625</v>
      </c>
      <c r="CB324" s="188">
        <f t="shared" si="899"/>
        <v>1637937.73</v>
      </c>
      <c r="CC324" s="188">
        <f t="shared" si="899"/>
        <v>1105869.625</v>
      </c>
      <c r="CD324" s="61">
        <f t="shared" si="871"/>
        <v>12298872.370000001</v>
      </c>
      <c r="CE324" s="117"/>
      <c r="CF324" s="190">
        <v>422882.74</v>
      </c>
      <c r="CG324" s="190"/>
      <c r="CH324" s="189">
        <v>1228964</v>
      </c>
      <c r="CI324" s="189"/>
      <c r="CJ324" s="188">
        <f t="shared" si="900"/>
        <v>1651846.74</v>
      </c>
      <c r="CK324" s="188">
        <f t="shared" si="900"/>
        <v>0</v>
      </c>
      <c r="CL324" s="117"/>
      <c r="CM324" s="190">
        <v>415574.08</v>
      </c>
      <c r="CN324" s="190"/>
      <c r="CO324" s="189">
        <v>1228964</v>
      </c>
      <c r="CP324" s="189"/>
      <c r="CQ324" s="188">
        <f t="shared" si="901"/>
        <v>1644538.08</v>
      </c>
      <c r="CR324" s="188">
        <f t="shared" si="901"/>
        <v>0</v>
      </c>
      <c r="CS324" s="187"/>
      <c r="CT324" s="60">
        <f t="shared" si="872"/>
        <v>3969633.63</v>
      </c>
      <c r="CU324" s="60">
        <f t="shared" si="873"/>
        <v>4393726.12</v>
      </c>
      <c r="CV324" s="60">
        <f t="shared" si="874"/>
        <v>14110236.440000001</v>
      </c>
      <c r="CW324" s="60">
        <f t="shared" si="875"/>
        <v>7905146.25</v>
      </c>
      <c r="CX324" s="60">
        <f t="shared" si="902"/>
        <v>18079870.07</v>
      </c>
      <c r="CY324" s="60">
        <f t="shared" si="902"/>
        <v>12298872.370000001</v>
      </c>
    </row>
    <row r="325" spans="1:103" s="25" customFormat="1" x14ac:dyDescent="0.25">
      <c r="A325" s="149"/>
      <c r="B325" s="145"/>
      <c r="C325" s="145"/>
      <c r="D325" s="145"/>
      <c r="E325" s="148"/>
      <c r="F325" s="148"/>
      <c r="G325" s="148"/>
      <c r="H325" s="148"/>
      <c r="I325" s="148"/>
      <c r="J325" s="148"/>
      <c r="K325" s="120"/>
      <c r="L325" s="145"/>
      <c r="M325" s="148"/>
      <c r="N325" s="145"/>
      <c r="O325" s="145"/>
      <c r="P325" s="145"/>
      <c r="Q325" s="145"/>
      <c r="R325" s="147"/>
      <c r="S325" s="119"/>
      <c r="T325" s="145"/>
      <c r="U325" s="145"/>
      <c r="V325" s="145"/>
      <c r="W325" s="145"/>
      <c r="X325" s="145"/>
      <c r="Y325" s="145"/>
      <c r="Z325" s="147"/>
      <c r="AA325" s="119"/>
      <c r="AB325" s="145"/>
      <c r="AC325" s="145"/>
      <c r="AD325" s="145"/>
      <c r="AE325" s="145"/>
      <c r="AF325" s="145"/>
      <c r="AG325" s="145"/>
      <c r="AH325" s="147"/>
      <c r="AI325" s="119"/>
      <c r="AJ325" s="145"/>
      <c r="AK325" s="145"/>
      <c r="AL325" s="145"/>
      <c r="AM325" s="145"/>
      <c r="AN325" s="145"/>
      <c r="AO325" s="145"/>
      <c r="AP325" s="147"/>
      <c r="AQ325" s="119"/>
      <c r="AR325" s="145"/>
      <c r="AS325" s="145"/>
      <c r="AT325" s="145"/>
      <c r="AU325" s="145"/>
      <c r="AV325" s="145"/>
      <c r="AW325" s="145"/>
      <c r="AX325" s="147"/>
      <c r="AY325" s="119"/>
      <c r="AZ325" s="145"/>
      <c r="BA325" s="145"/>
      <c r="BB325" s="145"/>
      <c r="BC325" s="145"/>
      <c r="BD325" s="145"/>
      <c r="BE325" s="145"/>
      <c r="BF325" s="147"/>
      <c r="BG325" s="119"/>
      <c r="BH325" s="145"/>
      <c r="BI325" s="148"/>
      <c r="BJ325" s="145"/>
      <c r="BK325" s="145"/>
      <c r="BL325" s="145"/>
      <c r="BM325" s="145"/>
      <c r="BN325" s="147"/>
      <c r="BO325" s="119"/>
      <c r="BP325" s="145"/>
      <c r="BQ325" s="145"/>
      <c r="BR325" s="145"/>
      <c r="BS325" s="164">
        <f t="shared" si="896"/>
        <v>0</v>
      </c>
      <c r="BT325" s="145"/>
      <c r="BU325" s="145"/>
      <c r="BV325" s="147"/>
      <c r="BW325" s="117"/>
      <c r="BX325" s="145"/>
      <c r="BY325" s="145"/>
      <c r="BZ325" s="145"/>
      <c r="CA325" s="145"/>
      <c r="CB325" s="145"/>
      <c r="CC325" s="145"/>
      <c r="CD325" s="147"/>
      <c r="CE325" s="117"/>
      <c r="CF325" s="145"/>
      <c r="CG325" s="145"/>
      <c r="CH325" s="145"/>
      <c r="CI325" s="145"/>
      <c r="CJ325" s="145"/>
      <c r="CK325" s="145"/>
      <c r="CL325" s="117"/>
      <c r="CM325" s="145"/>
      <c r="CN325" s="145"/>
      <c r="CO325" s="145"/>
      <c r="CP325" s="145"/>
      <c r="CQ325" s="146"/>
      <c r="CR325" s="145"/>
      <c r="CS325" s="50"/>
      <c r="CT325" s="145"/>
      <c r="CU325" s="145"/>
      <c r="CV325" s="145"/>
      <c r="CW325" s="145"/>
      <c r="CX325" s="146"/>
      <c r="CY325" s="145"/>
    </row>
    <row r="326" spans="1:103" x14ac:dyDescent="0.25">
      <c r="A326" s="144">
        <v>2206000000</v>
      </c>
      <c r="B326" s="143" t="s">
        <v>92</v>
      </c>
      <c r="C326" s="142"/>
      <c r="D326" s="142"/>
      <c r="E326" s="157">
        <f t="shared" ref="E326:J326" si="903">E327+E328+E331</f>
        <v>484001.01849205571</v>
      </c>
      <c r="F326" s="157">
        <f t="shared" si="903"/>
        <v>287798.56</v>
      </c>
      <c r="G326" s="157">
        <f t="shared" si="903"/>
        <v>523888.44</v>
      </c>
      <c r="H326" s="157">
        <f t="shared" si="903"/>
        <v>1014713</v>
      </c>
      <c r="I326" s="157">
        <f t="shared" si="903"/>
        <v>1007889.4584920557</v>
      </c>
      <c r="J326" s="157">
        <f t="shared" si="903"/>
        <v>1302511.56</v>
      </c>
      <c r="K326" s="120"/>
      <c r="L326" s="185">
        <f t="shared" ref="L326:Q326" si="904">L327+L328+L331</f>
        <v>1222465.0910083246</v>
      </c>
      <c r="M326" s="184">
        <f t="shared" si="904"/>
        <v>255416.9</v>
      </c>
      <c r="N326" s="150">
        <f t="shared" si="904"/>
        <v>438100.62</v>
      </c>
      <c r="O326" s="150">
        <f t="shared" si="904"/>
        <v>886199</v>
      </c>
      <c r="P326" s="150">
        <f t="shared" si="904"/>
        <v>1660565.7110083248</v>
      </c>
      <c r="Q326" s="150">
        <f t="shared" si="904"/>
        <v>1141615.8999999999</v>
      </c>
      <c r="R326" s="150">
        <f t="shared" ref="R326:R331" si="905">Q326+J326</f>
        <v>2444127.46</v>
      </c>
      <c r="S326" s="119"/>
      <c r="T326" s="150">
        <f t="shared" ref="T326:Y326" si="906">T327+T328+T331</f>
        <v>198371</v>
      </c>
      <c r="U326" s="150">
        <f t="shared" si="906"/>
        <v>237655</v>
      </c>
      <c r="V326" s="150">
        <f t="shared" si="906"/>
        <v>523388.62</v>
      </c>
      <c r="W326" s="150">
        <f t="shared" si="906"/>
        <v>966648</v>
      </c>
      <c r="X326" s="150">
        <f t="shared" si="906"/>
        <v>721759.62</v>
      </c>
      <c r="Y326" s="150">
        <f t="shared" si="906"/>
        <v>1204303</v>
      </c>
      <c r="Z326" s="150">
        <f t="shared" ref="Z326:Z331" si="907">Y326+R326</f>
        <v>3648430.46</v>
      </c>
      <c r="AA326" s="119"/>
      <c r="AB326" s="150">
        <f t="shared" ref="AB326:AG326" si="908">AB327+AB328+AB331</f>
        <v>230939</v>
      </c>
      <c r="AC326" s="150">
        <f t="shared" si="908"/>
        <v>259571</v>
      </c>
      <c r="AD326" s="150">
        <f t="shared" si="908"/>
        <v>515948.62</v>
      </c>
      <c r="AE326" s="150">
        <f t="shared" si="908"/>
        <v>323789</v>
      </c>
      <c r="AF326" s="150">
        <f t="shared" si="908"/>
        <v>746887.62</v>
      </c>
      <c r="AG326" s="150">
        <f t="shared" si="908"/>
        <v>583360</v>
      </c>
      <c r="AH326" s="150">
        <f t="shared" ref="AH326:AH331" si="909">AG326+Z326</f>
        <v>4231790.46</v>
      </c>
      <c r="AI326" s="119"/>
      <c r="AJ326" s="150">
        <f t="shared" ref="AJ326:AO326" si="910">AJ327+AJ328+AJ331</f>
        <v>207464</v>
      </c>
      <c r="AK326" s="150">
        <f t="shared" si="910"/>
        <v>294190</v>
      </c>
      <c r="AL326" s="150">
        <f t="shared" si="910"/>
        <v>450491.62</v>
      </c>
      <c r="AM326" s="150">
        <f t="shared" si="910"/>
        <v>627373</v>
      </c>
      <c r="AN326" s="150">
        <f t="shared" si="910"/>
        <v>657955.62</v>
      </c>
      <c r="AO326" s="150">
        <f t="shared" si="910"/>
        <v>921563</v>
      </c>
      <c r="AP326" s="150">
        <f t="shared" ref="AP326:AP331" si="911">AO326+AH326</f>
        <v>5153353.46</v>
      </c>
      <c r="AQ326" s="119"/>
      <c r="AR326" s="150">
        <f t="shared" ref="AR326:AW326" si="912">AR327+AR328+AR331</f>
        <v>206837</v>
      </c>
      <c r="AS326" s="150">
        <f t="shared" si="912"/>
        <v>250900</v>
      </c>
      <c r="AT326" s="150">
        <f t="shared" si="912"/>
        <v>330421.62</v>
      </c>
      <c r="AU326" s="150">
        <f t="shared" si="912"/>
        <v>528869</v>
      </c>
      <c r="AV326" s="150">
        <f t="shared" si="912"/>
        <v>537258.62</v>
      </c>
      <c r="AW326" s="150">
        <f t="shared" si="912"/>
        <v>779769</v>
      </c>
      <c r="AX326" s="150">
        <f t="shared" ref="AX326:AX331" si="913">AW326+AP326</f>
        <v>5933122.46</v>
      </c>
      <c r="AY326" s="119"/>
      <c r="AZ326" s="150">
        <f t="shared" ref="AZ326:BE326" si="914">AZ327+AZ328+AZ331</f>
        <v>185715</v>
      </c>
      <c r="BA326" s="150">
        <f t="shared" si="914"/>
        <v>227296</v>
      </c>
      <c r="BB326" s="150">
        <f t="shared" si="914"/>
        <v>284944.62</v>
      </c>
      <c r="BC326" s="150">
        <f t="shared" si="914"/>
        <v>724599</v>
      </c>
      <c r="BD326" s="150">
        <f t="shared" si="914"/>
        <v>470659.62</v>
      </c>
      <c r="BE326" s="150">
        <f t="shared" si="914"/>
        <v>951895</v>
      </c>
      <c r="BF326" s="150">
        <f t="shared" ref="BF326:BF331" si="915">BE326+AX326</f>
        <v>6885017.46</v>
      </c>
      <c r="BG326" s="119"/>
      <c r="BH326" s="150">
        <f t="shared" ref="BH326:BM326" si="916">BH327+BH328+BH331</f>
        <v>352357</v>
      </c>
      <c r="BI326" s="150">
        <f t="shared" si="916"/>
        <v>211979</v>
      </c>
      <c r="BJ326" s="150">
        <f t="shared" si="916"/>
        <v>241481.62</v>
      </c>
      <c r="BK326" s="150">
        <f t="shared" si="916"/>
        <v>676246</v>
      </c>
      <c r="BL326" s="150">
        <f t="shared" si="916"/>
        <v>593838.62</v>
      </c>
      <c r="BM326" s="150">
        <f t="shared" si="916"/>
        <v>888225</v>
      </c>
      <c r="BN326" s="150">
        <f t="shared" ref="BN326:BN331" si="917">BM326+BF326</f>
        <v>7773242.46</v>
      </c>
      <c r="BO326" s="119"/>
      <c r="BP326" s="150">
        <f>BP327+BP328+BP331</f>
        <v>0</v>
      </c>
      <c r="BQ326" s="150">
        <f>BQ327+BQ328+BQ331</f>
        <v>210187.13</v>
      </c>
      <c r="BR326" s="150">
        <f>BR327+BR328+BR331</f>
        <v>361537.62</v>
      </c>
      <c r="BS326" s="183">
        <f t="shared" si="896"/>
        <v>718554.5</v>
      </c>
      <c r="BT326" s="150">
        <f>BT327+BT328+BT331</f>
        <v>361537.62</v>
      </c>
      <c r="BU326" s="150">
        <f>BU327+BU328+BU331</f>
        <v>928741.63</v>
      </c>
      <c r="BV326" s="150">
        <f t="shared" ref="BV326:BV331" si="918">BU326+BN326</f>
        <v>8701984.0899999999</v>
      </c>
      <c r="BW326" s="117"/>
      <c r="BX326" s="150">
        <f t="shared" ref="BX326:CC326" si="919">BX327+BX328+BX331</f>
        <v>0</v>
      </c>
      <c r="BY326" s="150">
        <f t="shared" si="919"/>
        <v>330851</v>
      </c>
      <c r="BZ326" s="150">
        <f t="shared" si="919"/>
        <v>774209.62</v>
      </c>
      <c r="CA326" s="150">
        <f t="shared" si="919"/>
        <v>718554.5</v>
      </c>
      <c r="CB326" s="150">
        <f t="shared" si="919"/>
        <v>774209.62</v>
      </c>
      <c r="CC326" s="150">
        <f t="shared" si="919"/>
        <v>1049405.5</v>
      </c>
      <c r="CD326" s="150">
        <f t="shared" ref="CD326:CD331" si="920">CC326+BV326</f>
        <v>9751389.5899999999</v>
      </c>
      <c r="CE326" s="117"/>
      <c r="CF326" s="150">
        <f>CF327+CF328+CF331</f>
        <v>0</v>
      </c>
      <c r="CG326" s="150"/>
      <c r="CH326" s="150">
        <f>CH327+CH328+CH331</f>
        <v>688945.62</v>
      </c>
      <c r="CI326" s="150"/>
      <c r="CJ326" s="150">
        <f>CJ327+CJ328+CJ331</f>
        <v>688945.62</v>
      </c>
      <c r="CK326" s="150">
        <f>CK327+CK328+CK331</f>
        <v>0</v>
      </c>
      <c r="CL326" s="117"/>
      <c r="CM326" s="150">
        <f>CM327+CM328+CM331</f>
        <v>0</v>
      </c>
      <c r="CN326" s="150"/>
      <c r="CO326" s="150">
        <f>CO327+CO328+CO331</f>
        <v>819805.62</v>
      </c>
      <c r="CP326" s="150"/>
      <c r="CQ326" s="150">
        <f>CQ327+CQ328+CQ331</f>
        <v>819805.62</v>
      </c>
      <c r="CR326" s="150">
        <f>CR327+CR328+CR331</f>
        <v>0</v>
      </c>
      <c r="CS326" s="50"/>
      <c r="CT326" s="138">
        <f t="shared" ref="CT326:CW331" si="921">E326+L326+T326+AB326+AJ326+AR326+AZ326+BH326+BP326+BX326+CF326+CM326</f>
        <v>3088149.1095003802</v>
      </c>
      <c r="CU326" s="138">
        <f t="shared" si="921"/>
        <v>2565844.59</v>
      </c>
      <c r="CV326" s="138">
        <f t="shared" si="921"/>
        <v>5953164.2600000007</v>
      </c>
      <c r="CW326" s="138">
        <f t="shared" si="921"/>
        <v>7185545</v>
      </c>
      <c r="CX326" s="138">
        <f>CX327+CX328+CX331</f>
        <v>9041313.36950038</v>
      </c>
      <c r="CY326" s="138">
        <f>CY327+CY328+CY331</f>
        <v>9751389.5899999999</v>
      </c>
    </row>
    <row r="327" spans="1:103" x14ac:dyDescent="0.25">
      <c r="A327" s="87">
        <v>2206010000</v>
      </c>
      <c r="B327" s="180"/>
      <c r="C327" s="84" t="s">
        <v>91</v>
      </c>
      <c r="D327" s="84"/>
      <c r="E327" s="83">
        <v>421080.88608808845</v>
      </c>
      <c r="F327" s="83">
        <v>284212</v>
      </c>
      <c r="G327" s="62">
        <v>523463.82</v>
      </c>
      <c r="H327" s="62">
        <v>1005098</v>
      </c>
      <c r="I327" s="62">
        <f t="shared" ref="I327:J331" si="922">E327+G327</f>
        <v>944544.70608808845</v>
      </c>
      <c r="J327" s="62">
        <f t="shared" si="922"/>
        <v>1289310</v>
      </c>
      <c r="K327" s="120"/>
      <c r="L327" s="179">
        <v>1063544.6291772425</v>
      </c>
      <c r="M327" s="62">
        <v>223123.78</v>
      </c>
      <c r="N327" s="82">
        <v>437676</v>
      </c>
      <c r="O327" s="82">
        <v>860352</v>
      </c>
      <c r="P327" s="61">
        <f t="shared" ref="P327:Q331" si="923">L327+N327</f>
        <v>1501220.6291772425</v>
      </c>
      <c r="Q327" s="61">
        <f t="shared" si="923"/>
        <v>1083475.78</v>
      </c>
      <c r="R327" s="61">
        <f t="shared" si="905"/>
        <v>2372785.7800000003</v>
      </c>
      <c r="S327" s="119"/>
      <c r="T327" s="81">
        <v>172583</v>
      </c>
      <c r="U327" s="81">
        <v>223261</v>
      </c>
      <c r="V327" s="82">
        <v>522964</v>
      </c>
      <c r="W327" s="82">
        <v>759063</v>
      </c>
      <c r="X327" s="61">
        <f t="shared" ref="X327:Y331" si="924">T327+V327</f>
        <v>695547</v>
      </c>
      <c r="Y327" s="61">
        <f t="shared" si="924"/>
        <v>982324</v>
      </c>
      <c r="Z327" s="61">
        <f t="shared" si="907"/>
        <v>3355109.7800000003</v>
      </c>
      <c r="AA327" s="119"/>
      <c r="AB327" s="81">
        <v>200917</v>
      </c>
      <c r="AC327" s="81">
        <v>247379</v>
      </c>
      <c r="AD327" s="82">
        <v>515524</v>
      </c>
      <c r="AE327" s="82">
        <v>314268</v>
      </c>
      <c r="AF327" s="61">
        <f t="shared" ref="AF327:AG331" si="925">AB327+AD327</f>
        <v>716441</v>
      </c>
      <c r="AG327" s="61">
        <f t="shared" si="925"/>
        <v>561647</v>
      </c>
      <c r="AH327" s="61">
        <f t="shared" si="909"/>
        <v>3916756.7800000003</v>
      </c>
      <c r="AI327" s="119"/>
      <c r="AJ327" s="81">
        <v>180494</v>
      </c>
      <c r="AK327" s="81">
        <v>227836</v>
      </c>
      <c r="AL327" s="82">
        <v>450067</v>
      </c>
      <c r="AM327" s="82">
        <v>600966</v>
      </c>
      <c r="AN327" s="61">
        <f t="shared" ref="AN327:AO331" si="926">AJ327+AL327</f>
        <v>630561</v>
      </c>
      <c r="AO327" s="61">
        <f t="shared" si="926"/>
        <v>828802</v>
      </c>
      <c r="AP327" s="61">
        <f t="shared" si="911"/>
        <v>4745558.78</v>
      </c>
      <c r="AQ327" s="119"/>
      <c r="AR327" s="81">
        <v>179948</v>
      </c>
      <c r="AS327" s="81">
        <v>168394</v>
      </c>
      <c r="AT327" s="82">
        <v>329997</v>
      </c>
      <c r="AU327" s="82">
        <v>507073</v>
      </c>
      <c r="AV327" s="61">
        <f t="shared" ref="AV327:AW331" si="927">AR327+AT327</f>
        <v>509945</v>
      </c>
      <c r="AW327" s="61">
        <f t="shared" si="927"/>
        <v>675467</v>
      </c>
      <c r="AX327" s="61">
        <f t="shared" si="913"/>
        <v>5421025.7800000003</v>
      </c>
      <c r="AY327" s="119"/>
      <c r="AZ327" s="81">
        <v>161572</v>
      </c>
      <c r="BA327" s="81">
        <v>201927</v>
      </c>
      <c r="BB327" s="82">
        <v>284520</v>
      </c>
      <c r="BC327" s="82">
        <v>674470</v>
      </c>
      <c r="BD327" s="61">
        <f t="shared" ref="BD327:BE331" si="928">AZ327+BB327</f>
        <v>446092</v>
      </c>
      <c r="BE327" s="61">
        <f t="shared" si="928"/>
        <v>876397</v>
      </c>
      <c r="BF327" s="61">
        <f t="shared" si="915"/>
        <v>6297422.7800000003</v>
      </c>
      <c r="BG327" s="119"/>
      <c r="BH327" s="81">
        <v>306551</v>
      </c>
      <c r="BI327" s="83">
        <v>196032</v>
      </c>
      <c r="BJ327" s="82">
        <v>241057</v>
      </c>
      <c r="BK327" s="82">
        <v>619365</v>
      </c>
      <c r="BL327" s="61">
        <f t="shared" ref="BL327:BM331" si="929">BH327+BJ327</f>
        <v>547608</v>
      </c>
      <c r="BM327" s="61">
        <f t="shared" si="929"/>
        <v>815397</v>
      </c>
      <c r="BN327" s="61">
        <f t="shared" si="917"/>
        <v>7112819.7800000003</v>
      </c>
      <c r="BO327" s="119"/>
      <c r="BP327" s="81">
        <f>BP6</f>
        <v>0</v>
      </c>
      <c r="BQ327" s="81">
        <v>183369.13</v>
      </c>
      <c r="BR327" s="82">
        <v>361113</v>
      </c>
      <c r="BS327" s="160">
        <f t="shared" si="896"/>
        <v>667581.875</v>
      </c>
      <c r="BT327" s="61">
        <f t="shared" ref="BT327:BU331" si="930">BP327+BR327</f>
        <v>361113</v>
      </c>
      <c r="BU327" s="61">
        <f t="shared" si="930"/>
        <v>850951.005</v>
      </c>
      <c r="BV327" s="61">
        <f t="shared" si="918"/>
        <v>7963770.7850000001</v>
      </c>
      <c r="BW327" s="117"/>
      <c r="BX327" s="81">
        <f>BX6</f>
        <v>0</v>
      </c>
      <c r="BY327" s="81">
        <v>250018</v>
      </c>
      <c r="BZ327" s="82">
        <v>773785</v>
      </c>
      <c r="CA327" s="82">
        <f>AVERAGE(BS327,BK327,BC327,AU327,AM327,AE327,W327,O327,H327)</f>
        <v>667581.875</v>
      </c>
      <c r="CB327" s="61">
        <f t="shared" ref="CB327:CC331" si="931">BX327+BZ327</f>
        <v>773785</v>
      </c>
      <c r="CC327" s="61">
        <f t="shared" si="931"/>
        <v>917599.875</v>
      </c>
      <c r="CD327" s="61">
        <f t="shared" si="920"/>
        <v>8881370.6600000001</v>
      </c>
      <c r="CE327" s="117"/>
      <c r="CF327" s="81">
        <f>CF6</f>
        <v>0</v>
      </c>
      <c r="CG327" s="81"/>
      <c r="CH327" s="82">
        <v>688521</v>
      </c>
      <c r="CI327" s="82"/>
      <c r="CJ327" s="61">
        <f t="shared" ref="CJ327:CK331" si="932">CF327+CH327</f>
        <v>688521</v>
      </c>
      <c r="CK327" s="61">
        <f t="shared" si="932"/>
        <v>0</v>
      </c>
      <c r="CL327" s="117"/>
      <c r="CM327" s="81">
        <f>CM6</f>
        <v>0</v>
      </c>
      <c r="CN327" s="81"/>
      <c r="CO327" s="82">
        <v>819381</v>
      </c>
      <c r="CP327" s="82"/>
      <c r="CQ327" s="61">
        <f t="shared" ref="CQ327:CR331" si="933">CM327+CO327</f>
        <v>819381</v>
      </c>
      <c r="CR327" s="61">
        <f t="shared" si="933"/>
        <v>0</v>
      </c>
      <c r="CS327" s="50"/>
      <c r="CT327" s="60">
        <f t="shared" si="921"/>
        <v>2686690.5152653307</v>
      </c>
      <c r="CU327" s="60">
        <f t="shared" si="921"/>
        <v>2205551.91</v>
      </c>
      <c r="CV327" s="60">
        <f t="shared" si="921"/>
        <v>5948068.8200000003</v>
      </c>
      <c r="CW327" s="60">
        <f t="shared" si="921"/>
        <v>6675818.75</v>
      </c>
      <c r="CX327" s="60">
        <f t="shared" ref="CX327:CY331" si="934">I327+P327+X327+AF327+AN327+AV327+BD327+BL327+BT327+CB327+CJ327+CQ327</f>
        <v>8634759.335265331</v>
      </c>
      <c r="CY327" s="60">
        <f t="shared" si="934"/>
        <v>8881370.6600000001</v>
      </c>
    </row>
    <row r="328" spans="1:103" x14ac:dyDescent="0.25">
      <c r="A328" s="87">
        <v>2206020000</v>
      </c>
      <c r="B328" s="180"/>
      <c r="C328" s="84" t="s">
        <v>90</v>
      </c>
      <c r="D328" s="84"/>
      <c r="E328" s="83">
        <v>0</v>
      </c>
      <c r="F328" s="83">
        <v>0</v>
      </c>
      <c r="G328" s="62">
        <v>0</v>
      </c>
      <c r="H328" s="62">
        <v>0</v>
      </c>
      <c r="I328" s="62">
        <f t="shared" si="922"/>
        <v>0</v>
      </c>
      <c r="J328" s="62">
        <f t="shared" si="922"/>
        <v>0</v>
      </c>
      <c r="K328" s="120"/>
      <c r="L328" s="182">
        <v>0</v>
      </c>
      <c r="M328" s="62">
        <v>0</v>
      </c>
      <c r="N328" s="82">
        <v>0</v>
      </c>
      <c r="O328" s="82">
        <v>0</v>
      </c>
      <c r="P328" s="61">
        <f t="shared" si="923"/>
        <v>0</v>
      </c>
      <c r="Q328" s="61">
        <f t="shared" si="923"/>
        <v>0</v>
      </c>
      <c r="R328" s="61">
        <f t="shared" si="905"/>
        <v>0</v>
      </c>
      <c r="S328" s="119"/>
      <c r="T328" s="81">
        <f>T329+T330</f>
        <v>0</v>
      </c>
      <c r="U328" s="81">
        <f>U329+U330</f>
        <v>0</v>
      </c>
      <c r="V328" s="82">
        <v>0</v>
      </c>
      <c r="W328" s="82">
        <v>0</v>
      </c>
      <c r="X328" s="61">
        <f t="shared" si="924"/>
        <v>0</v>
      </c>
      <c r="Y328" s="61">
        <f t="shared" si="924"/>
        <v>0</v>
      </c>
      <c r="Z328" s="61">
        <f t="shared" si="907"/>
        <v>0</v>
      </c>
      <c r="AA328" s="119"/>
      <c r="AB328" s="81">
        <f>AB329+AB330</f>
        <v>0</v>
      </c>
      <c r="AC328" s="81">
        <f>AC329+AC330</f>
        <v>0</v>
      </c>
      <c r="AD328" s="82">
        <v>0</v>
      </c>
      <c r="AE328" s="82">
        <v>0</v>
      </c>
      <c r="AF328" s="61">
        <f t="shared" si="925"/>
        <v>0</v>
      </c>
      <c r="AG328" s="61">
        <f t="shared" si="925"/>
        <v>0</v>
      </c>
      <c r="AH328" s="61">
        <f t="shared" si="909"/>
        <v>0</v>
      </c>
      <c r="AI328" s="119"/>
      <c r="AJ328" s="81">
        <f>AJ329+AJ330</f>
        <v>0</v>
      </c>
      <c r="AK328" s="81">
        <f>AK329+AK330</f>
        <v>0</v>
      </c>
      <c r="AL328" s="82">
        <v>0</v>
      </c>
      <c r="AM328" s="82">
        <v>0</v>
      </c>
      <c r="AN328" s="61">
        <f t="shared" si="926"/>
        <v>0</v>
      </c>
      <c r="AO328" s="61">
        <f t="shared" si="926"/>
        <v>0</v>
      </c>
      <c r="AP328" s="61">
        <f t="shared" si="911"/>
        <v>0</v>
      </c>
      <c r="AQ328" s="119"/>
      <c r="AR328" s="81">
        <f>AR329+AR330</f>
        <v>0</v>
      </c>
      <c r="AS328" s="81">
        <v>0</v>
      </c>
      <c r="AT328" s="82">
        <v>0</v>
      </c>
      <c r="AU328" s="82">
        <v>0</v>
      </c>
      <c r="AV328" s="61">
        <f t="shared" si="927"/>
        <v>0</v>
      </c>
      <c r="AW328" s="61">
        <f t="shared" si="927"/>
        <v>0</v>
      </c>
      <c r="AX328" s="61">
        <f t="shared" si="913"/>
        <v>0</v>
      </c>
      <c r="AY328" s="119"/>
      <c r="AZ328" s="81">
        <f>AZ329+AZ330</f>
        <v>0</v>
      </c>
      <c r="BA328" s="81">
        <f>BA329+BA330</f>
        <v>0</v>
      </c>
      <c r="BB328" s="82">
        <v>0</v>
      </c>
      <c r="BC328" s="82">
        <v>0</v>
      </c>
      <c r="BD328" s="61">
        <f t="shared" si="928"/>
        <v>0</v>
      </c>
      <c r="BE328" s="61">
        <f t="shared" si="928"/>
        <v>0</v>
      </c>
      <c r="BF328" s="61">
        <f t="shared" si="915"/>
        <v>0</v>
      </c>
      <c r="BG328" s="119"/>
      <c r="BH328" s="81">
        <f>BH329+BH330</f>
        <v>0</v>
      </c>
      <c r="BI328" s="81">
        <f>BI329+BI330</f>
        <v>0</v>
      </c>
      <c r="BJ328" s="82">
        <v>0</v>
      </c>
      <c r="BK328" s="82">
        <v>0</v>
      </c>
      <c r="BL328" s="61">
        <f t="shared" si="929"/>
        <v>0</v>
      </c>
      <c r="BM328" s="61">
        <f t="shared" si="929"/>
        <v>0</v>
      </c>
      <c r="BN328" s="61">
        <f t="shared" si="917"/>
        <v>0</v>
      </c>
      <c r="BO328" s="119"/>
      <c r="BP328" s="81">
        <f>BP329+BP330</f>
        <v>0</v>
      </c>
      <c r="BQ328" s="81">
        <f>BQ329+BQ330</f>
        <v>0</v>
      </c>
      <c r="BR328" s="82">
        <v>0</v>
      </c>
      <c r="BS328" s="177">
        <f t="shared" si="896"/>
        <v>0</v>
      </c>
      <c r="BT328" s="61">
        <f t="shared" si="930"/>
        <v>0</v>
      </c>
      <c r="BU328" s="61">
        <f t="shared" si="930"/>
        <v>0</v>
      </c>
      <c r="BV328" s="61">
        <f t="shared" si="918"/>
        <v>0</v>
      </c>
      <c r="BW328" s="117"/>
      <c r="BX328" s="81">
        <f>BX329+BX330</f>
        <v>0</v>
      </c>
      <c r="BY328" s="81">
        <f>BY329+BY330</f>
        <v>0</v>
      </c>
      <c r="BZ328" s="82">
        <v>0</v>
      </c>
      <c r="CA328" s="82">
        <v>0</v>
      </c>
      <c r="CB328" s="61">
        <f t="shared" si="931"/>
        <v>0</v>
      </c>
      <c r="CC328" s="61">
        <f t="shared" si="931"/>
        <v>0</v>
      </c>
      <c r="CD328" s="61">
        <f t="shared" si="920"/>
        <v>0</v>
      </c>
      <c r="CE328" s="117"/>
      <c r="CF328" s="81">
        <f>CF329+CF330</f>
        <v>0</v>
      </c>
      <c r="CG328" s="81"/>
      <c r="CH328" s="82">
        <v>0</v>
      </c>
      <c r="CI328" s="82"/>
      <c r="CJ328" s="61">
        <f t="shared" si="932"/>
        <v>0</v>
      </c>
      <c r="CK328" s="61">
        <f t="shared" si="932"/>
        <v>0</v>
      </c>
      <c r="CL328" s="117"/>
      <c r="CM328" s="81">
        <f>CM329+CM330</f>
        <v>0</v>
      </c>
      <c r="CN328" s="81"/>
      <c r="CO328" s="82">
        <v>0</v>
      </c>
      <c r="CP328" s="82"/>
      <c r="CQ328" s="61">
        <f t="shared" si="933"/>
        <v>0</v>
      </c>
      <c r="CR328" s="61">
        <f t="shared" si="933"/>
        <v>0</v>
      </c>
      <c r="CS328" s="50"/>
      <c r="CT328" s="60">
        <f t="shared" si="921"/>
        <v>0</v>
      </c>
      <c r="CU328" s="60">
        <f t="shared" si="921"/>
        <v>0</v>
      </c>
      <c r="CV328" s="60">
        <f t="shared" si="921"/>
        <v>0</v>
      </c>
      <c r="CW328" s="60">
        <f t="shared" si="921"/>
        <v>0</v>
      </c>
      <c r="CX328" s="60">
        <f t="shared" si="934"/>
        <v>0</v>
      </c>
      <c r="CY328" s="60">
        <f t="shared" si="934"/>
        <v>0</v>
      </c>
    </row>
    <row r="329" spans="1:103" s="79" customFormat="1" x14ac:dyDescent="0.25">
      <c r="A329" s="90">
        <v>2206020100</v>
      </c>
      <c r="B329" s="89"/>
      <c r="C329" s="88"/>
      <c r="D329" s="88" t="s">
        <v>89</v>
      </c>
      <c r="E329" s="116">
        <v>0</v>
      </c>
      <c r="F329" s="116">
        <v>0</v>
      </c>
      <c r="G329" s="73">
        <v>0</v>
      </c>
      <c r="H329" s="73">
        <v>0</v>
      </c>
      <c r="I329" s="73">
        <f t="shared" si="922"/>
        <v>0</v>
      </c>
      <c r="J329" s="73">
        <f t="shared" si="922"/>
        <v>0</v>
      </c>
      <c r="K329" s="120"/>
      <c r="L329" s="181">
        <v>0</v>
      </c>
      <c r="M329" s="72">
        <v>0</v>
      </c>
      <c r="N329" s="115">
        <v>0</v>
      </c>
      <c r="O329" s="115">
        <v>0</v>
      </c>
      <c r="P329" s="67">
        <f t="shared" si="923"/>
        <v>0</v>
      </c>
      <c r="Q329" s="67">
        <f t="shared" si="923"/>
        <v>0</v>
      </c>
      <c r="R329" s="67">
        <f t="shared" si="905"/>
        <v>0</v>
      </c>
      <c r="S329" s="119"/>
      <c r="T329" s="115">
        <v>0</v>
      </c>
      <c r="U329" s="115">
        <v>0</v>
      </c>
      <c r="V329" s="115">
        <v>0</v>
      </c>
      <c r="W329" s="115">
        <v>0</v>
      </c>
      <c r="X329" s="67">
        <f t="shared" si="924"/>
        <v>0</v>
      </c>
      <c r="Y329" s="67">
        <f t="shared" si="924"/>
        <v>0</v>
      </c>
      <c r="Z329" s="67">
        <f t="shared" si="907"/>
        <v>0</v>
      </c>
      <c r="AA329" s="119"/>
      <c r="AB329" s="115">
        <v>0</v>
      </c>
      <c r="AC329" s="115">
        <v>0</v>
      </c>
      <c r="AD329" s="115">
        <v>0</v>
      </c>
      <c r="AE329" s="115">
        <v>0</v>
      </c>
      <c r="AF329" s="67">
        <f t="shared" si="925"/>
        <v>0</v>
      </c>
      <c r="AG329" s="67">
        <f t="shared" si="925"/>
        <v>0</v>
      </c>
      <c r="AH329" s="67">
        <f t="shared" si="909"/>
        <v>0</v>
      </c>
      <c r="AI329" s="119"/>
      <c r="AJ329" s="115">
        <v>0</v>
      </c>
      <c r="AK329" s="115">
        <v>0</v>
      </c>
      <c r="AL329" s="115">
        <v>0</v>
      </c>
      <c r="AM329" s="115">
        <v>0</v>
      </c>
      <c r="AN329" s="67">
        <f t="shared" si="926"/>
        <v>0</v>
      </c>
      <c r="AO329" s="67">
        <f t="shared" si="926"/>
        <v>0</v>
      </c>
      <c r="AP329" s="67">
        <f t="shared" si="911"/>
        <v>0</v>
      </c>
      <c r="AQ329" s="119"/>
      <c r="AR329" s="115">
        <v>0</v>
      </c>
      <c r="AS329" s="115">
        <v>0</v>
      </c>
      <c r="AT329" s="115">
        <v>0</v>
      </c>
      <c r="AU329" s="115">
        <v>0</v>
      </c>
      <c r="AV329" s="67">
        <f t="shared" si="927"/>
        <v>0</v>
      </c>
      <c r="AW329" s="67">
        <f t="shared" si="927"/>
        <v>0</v>
      </c>
      <c r="AX329" s="67">
        <f t="shared" si="913"/>
        <v>0</v>
      </c>
      <c r="AY329" s="119"/>
      <c r="AZ329" s="115">
        <v>0</v>
      </c>
      <c r="BA329" s="115">
        <v>0</v>
      </c>
      <c r="BB329" s="115">
        <v>0</v>
      </c>
      <c r="BC329" s="115">
        <v>0</v>
      </c>
      <c r="BD329" s="67">
        <f t="shared" si="928"/>
        <v>0</v>
      </c>
      <c r="BE329" s="67">
        <f t="shared" si="928"/>
        <v>0</v>
      </c>
      <c r="BF329" s="67">
        <f t="shared" si="915"/>
        <v>0</v>
      </c>
      <c r="BG329" s="119"/>
      <c r="BH329" s="115">
        <v>0</v>
      </c>
      <c r="BI329" s="115">
        <v>0</v>
      </c>
      <c r="BJ329" s="115">
        <v>0</v>
      </c>
      <c r="BK329" s="115">
        <v>0</v>
      </c>
      <c r="BL329" s="67">
        <f t="shared" si="929"/>
        <v>0</v>
      </c>
      <c r="BM329" s="67">
        <f t="shared" si="929"/>
        <v>0</v>
      </c>
      <c r="BN329" s="67">
        <f t="shared" si="917"/>
        <v>0</v>
      </c>
      <c r="BO329" s="119"/>
      <c r="BP329" s="115">
        <v>0</v>
      </c>
      <c r="BQ329" s="115">
        <v>0</v>
      </c>
      <c r="BR329" s="115">
        <v>0</v>
      </c>
      <c r="BS329" s="164">
        <f t="shared" si="896"/>
        <v>0</v>
      </c>
      <c r="BT329" s="67">
        <f t="shared" si="930"/>
        <v>0</v>
      </c>
      <c r="BU329" s="67">
        <f t="shared" si="930"/>
        <v>0</v>
      </c>
      <c r="BV329" s="118">
        <f t="shared" si="918"/>
        <v>0</v>
      </c>
      <c r="BW329" s="117"/>
      <c r="BX329" s="115">
        <v>0</v>
      </c>
      <c r="BY329" s="115">
        <v>0</v>
      </c>
      <c r="BZ329" s="115">
        <v>0</v>
      </c>
      <c r="CA329" s="115">
        <v>0</v>
      </c>
      <c r="CB329" s="67">
        <f t="shared" si="931"/>
        <v>0</v>
      </c>
      <c r="CC329" s="67">
        <f t="shared" si="931"/>
        <v>0</v>
      </c>
      <c r="CD329" s="118">
        <f t="shared" si="920"/>
        <v>0</v>
      </c>
      <c r="CE329" s="117"/>
      <c r="CF329" s="115">
        <v>0</v>
      </c>
      <c r="CG329" s="115"/>
      <c r="CH329" s="115">
        <v>0</v>
      </c>
      <c r="CI329" s="115"/>
      <c r="CJ329" s="67">
        <f t="shared" si="932"/>
        <v>0</v>
      </c>
      <c r="CK329" s="67">
        <f t="shared" si="932"/>
        <v>0</v>
      </c>
      <c r="CL329" s="117"/>
      <c r="CM329" s="115">
        <v>0</v>
      </c>
      <c r="CN329" s="115"/>
      <c r="CO329" s="115">
        <v>0</v>
      </c>
      <c r="CP329" s="115"/>
      <c r="CQ329" s="67">
        <f t="shared" si="933"/>
        <v>0</v>
      </c>
      <c r="CR329" s="67">
        <f t="shared" si="933"/>
        <v>0</v>
      </c>
      <c r="CS329" s="80"/>
      <c r="CT329" s="66">
        <f t="shared" si="921"/>
        <v>0</v>
      </c>
      <c r="CU329" s="66">
        <f t="shared" si="921"/>
        <v>0</v>
      </c>
      <c r="CV329" s="66">
        <f t="shared" si="921"/>
        <v>0</v>
      </c>
      <c r="CW329" s="66">
        <f t="shared" si="921"/>
        <v>0</v>
      </c>
      <c r="CX329" s="66">
        <f t="shared" si="934"/>
        <v>0</v>
      </c>
      <c r="CY329" s="66">
        <f t="shared" si="934"/>
        <v>0</v>
      </c>
    </row>
    <row r="330" spans="1:103" s="79" customFormat="1" x14ac:dyDescent="0.25">
      <c r="A330" s="90">
        <v>2206020200</v>
      </c>
      <c r="B330" s="89"/>
      <c r="C330" s="88"/>
      <c r="D330" s="88" t="s">
        <v>88</v>
      </c>
      <c r="E330" s="116">
        <v>0</v>
      </c>
      <c r="F330" s="116">
        <v>0</v>
      </c>
      <c r="G330" s="73">
        <v>0</v>
      </c>
      <c r="H330" s="73">
        <v>0</v>
      </c>
      <c r="I330" s="73">
        <f t="shared" si="922"/>
        <v>0</v>
      </c>
      <c r="J330" s="73">
        <f t="shared" si="922"/>
        <v>0</v>
      </c>
      <c r="K330" s="120"/>
      <c r="L330" s="181">
        <v>0</v>
      </c>
      <c r="M330" s="72">
        <v>0</v>
      </c>
      <c r="N330" s="115">
        <v>0</v>
      </c>
      <c r="O330" s="115">
        <v>0</v>
      </c>
      <c r="P330" s="67">
        <f t="shared" si="923"/>
        <v>0</v>
      </c>
      <c r="Q330" s="67">
        <f t="shared" si="923"/>
        <v>0</v>
      </c>
      <c r="R330" s="67">
        <f t="shared" si="905"/>
        <v>0</v>
      </c>
      <c r="S330" s="119"/>
      <c r="T330" s="115">
        <v>0</v>
      </c>
      <c r="U330" s="115">
        <v>0</v>
      </c>
      <c r="V330" s="115">
        <v>0</v>
      </c>
      <c r="W330" s="115">
        <v>0</v>
      </c>
      <c r="X330" s="67">
        <f t="shared" si="924"/>
        <v>0</v>
      </c>
      <c r="Y330" s="67">
        <f t="shared" si="924"/>
        <v>0</v>
      </c>
      <c r="Z330" s="67">
        <f t="shared" si="907"/>
        <v>0</v>
      </c>
      <c r="AA330" s="119"/>
      <c r="AB330" s="115">
        <v>0</v>
      </c>
      <c r="AC330" s="115">
        <v>0</v>
      </c>
      <c r="AD330" s="115">
        <v>0</v>
      </c>
      <c r="AE330" s="115">
        <v>0</v>
      </c>
      <c r="AF330" s="67">
        <f t="shared" si="925"/>
        <v>0</v>
      </c>
      <c r="AG330" s="67">
        <f t="shared" si="925"/>
        <v>0</v>
      </c>
      <c r="AH330" s="67">
        <f t="shared" si="909"/>
        <v>0</v>
      </c>
      <c r="AI330" s="119"/>
      <c r="AJ330" s="115">
        <v>0</v>
      </c>
      <c r="AK330" s="115">
        <v>0</v>
      </c>
      <c r="AL330" s="115">
        <v>0</v>
      </c>
      <c r="AM330" s="115">
        <v>0</v>
      </c>
      <c r="AN330" s="67">
        <f t="shared" si="926"/>
        <v>0</v>
      </c>
      <c r="AO330" s="67">
        <f t="shared" si="926"/>
        <v>0</v>
      </c>
      <c r="AP330" s="67">
        <f t="shared" si="911"/>
        <v>0</v>
      </c>
      <c r="AQ330" s="119"/>
      <c r="AR330" s="115">
        <v>0</v>
      </c>
      <c r="AS330" s="115">
        <v>0</v>
      </c>
      <c r="AT330" s="115">
        <v>0</v>
      </c>
      <c r="AU330" s="115">
        <v>0</v>
      </c>
      <c r="AV330" s="67">
        <f t="shared" si="927"/>
        <v>0</v>
      </c>
      <c r="AW330" s="67">
        <f t="shared" si="927"/>
        <v>0</v>
      </c>
      <c r="AX330" s="67">
        <f t="shared" si="913"/>
        <v>0</v>
      </c>
      <c r="AY330" s="119"/>
      <c r="AZ330" s="115">
        <v>0</v>
      </c>
      <c r="BA330" s="115">
        <v>0</v>
      </c>
      <c r="BB330" s="115">
        <v>0</v>
      </c>
      <c r="BC330" s="115">
        <v>0</v>
      </c>
      <c r="BD330" s="67">
        <f t="shared" si="928"/>
        <v>0</v>
      </c>
      <c r="BE330" s="67">
        <f t="shared" si="928"/>
        <v>0</v>
      </c>
      <c r="BF330" s="67">
        <f t="shared" si="915"/>
        <v>0</v>
      </c>
      <c r="BG330" s="119"/>
      <c r="BH330" s="115">
        <v>0</v>
      </c>
      <c r="BI330" s="115">
        <v>0</v>
      </c>
      <c r="BJ330" s="115">
        <v>0</v>
      </c>
      <c r="BK330" s="115">
        <v>0</v>
      </c>
      <c r="BL330" s="67">
        <f t="shared" si="929"/>
        <v>0</v>
      </c>
      <c r="BM330" s="67">
        <f t="shared" si="929"/>
        <v>0</v>
      </c>
      <c r="BN330" s="67">
        <f t="shared" si="917"/>
        <v>0</v>
      </c>
      <c r="BO330" s="119"/>
      <c r="BP330" s="115">
        <v>0</v>
      </c>
      <c r="BQ330" s="115">
        <v>0</v>
      </c>
      <c r="BR330" s="115">
        <v>0</v>
      </c>
      <c r="BS330" s="176">
        <f t="shared" si="896"/>
        <v>0</v>
      </c>
      <c r="BT330" s="67">
        <f t="shared" si="930"/>
        <v>0</v>
      </c>
      <c r="BU330" s="67">
        <f t="shared" si="930"/>
        <v>0</v>
      </c>
      <c r="BV330" s="118">
        <f t="shared" si="918"/>
        <v>0</v>
      </c>
      <c r="BW330" s="117"/>
      <c r="BX330" s="115">
        <v>0</v>
      </c>
      <c r="BY330" s="115">
        <v>0</v>
      </c>
      <c r="BZ330" s="115">
        <v>0</v>
      </c>
      <c r="CA330" s="115">
        <v>0</v>
      </c>
      <c r="CB330" s="67">
        <f t="shared" si="931"/>
        <v>0</v>
      </c>
      <c r="CC330" s="67">
        <f t="shared" si="931"/>
        <v>0</v>
      </c>
      <c r="CD330" s="118">
        <f t="shared" si="920"/>
        <v>0</v>
      </c>
      <c r="CE330" s="117"/>
      <c r="CF330" s="115">
        <v>0</v>
      </c>
      <c r="CG330" s="115"/>
      <c r="CH330" s="115">
        <v>0</v>
      </c>
      <c r="CI330" s="115"/>
      <c r="CJ330" s="67">
        <f t="shared" si="932"/>
        <v>0</v>
      </c>
      <c r="CK330" s="67">
        <f t="shared" si="932"/>
        <v>0</v>
      </c>
      <c r="CL330" s="117"/>
      <c r="CM330" s="115">
        <v>0</v>
      </c>
      <c r="CN330" s="115"/>
      <c r="CO330" s="115">
        <v>0</v>
      </c>
      <c r="CP330" s="115"/>
      <c r="CQ330" s="67">
        <f t="shared" si="933"/>
        <v>0</v>
      </c>
      <c r="CR330" s="67">
        <f t="shared" si="933"/>
        <v>0</v>
      </c>
      <c r="CS330" s="80"/>
      <c r="CT330" s="66">
        <f t="shared" si="921"/>
        <v>0</v>
      </c>
      <c r="CU330" s="66">
        <f t="shared" si="921"/>
        <v>0</v>
      </c>
      <c r="CV330" s="66">
        <f t="shared" si="921"/>
        <v>0</v>
      </c>
      <c r="CW330" s="66">
        <f t="shared" si="921"/>
        <v>0</v>
      </c>
      <c r="CX330" s="66">
        <f t="shared" si="934"/>
        <v>0</v>
      </c>
      <c r="CY330" s="66">
        <f t="shared" si="934"/>
        <v>0</v>
      </c>
    </row>
    <row r="331" spans="1:103" x14ac:dyDescent="0.25">
      <c r="A331" s="87">
        <v>2206030000</v>
      </c>
      <c r="B331" s="180"/>
      <c r="C331" s="84" t="s">
        <v>87</v>
      </c>
      <c r="D331" s="84"/>
      <c r="E331" s="83">
        <v>62920.132403967247</v>
      </c>
      <c r="F331" s="83">
        <v>3586.56</v>
      </c>
      <c r="G331" s="62">
        <v>424.62</v>
      </c>
      <c r="H331" s="62">
        <v>9615</v>
      </c>
      <c r="I331" s="62">
        <f t="shared" si="922"/>
        <v>63344.75240396725</v>
      </c>
      <c r="J331" s="62">
        <f t="shared" si="922"/>
        <v>13201.56</v>
      </c>
      <c r="K331" s="120"/>
      <c r="L331" s="179">
        <v>158920.46183108221</v>
      </c>
      <c r="M331" s="62">
        <v>32293.119999999999</v>
      </c>
      <c r="N331" s="82">
        <v>424.62</v>
      </c>
      <c r="O331" s="82">
        <v>25847</v>
      </c>
      <c r="P331" s="61">
        <f t="shared" si="923"/>
        <v>159345.08183108221</v>
      </c>
      <c r="Q331" s="61">
        <f t="shared" si="923"/>
        <v>58140.119999999995</v>
      </c>
      <c r="R331" s="61">
        <f t="shared" si="905"/>
        <v>71341.679999999993</v>
      </c>
      <c r="S331" s="119"/>
      <c r="T331" s="81">
        <v>25788</v>
      </c>
      <c r="U331" s="81">
        <v>14394</v>
      </c>
      <c r="V331" s="82">
        <v>424.62</v>
      </c>
      <c r="W331" s="82">
        <v>207585</v>
      </c>
      <c r="X331" s="61">
        <f t="shared" si="924"/>
        <v>26212.62</v>
      </c>
      <c r="Y331" s="61">
        <f t="shared" si="924"/>
        <v>221979</v>
      </c>
      <c r="Z331" s="61">
        <f t="shared" si="907"/>
        <v>293320.68</v>
      </c>
      <c r="AA331" s="119"/>
      <c r="AB331" s="81">
        <v>30022</v>
      </c>
      <c r="AC331" s="81">
        <v>12192</v>
      </c>
      <c r="AD331" s="82">
        <v>424.62</v>
      </c>
      <c r="AE331" s="82">
        <v>9521</v>
      </c>
      <c r="AF331" s="61">
        <f t="shared" si="925"/>
        <v>30446.62</v>
      </c>
      <c r="AG331" s="61">
        <f t="shared" si="925"/>
        <v>21713</v>
      </c>
      <c r="AH331" s="61">
        <f t="shared" si="909"/>
        <v>315033.68</v>
      </c>
      <c r="AI331" s="119"/>
      <c r="AJ331" s="81">
        <v>26970</v>
      </c>
      <c r="AK331" s="81">
        <v>66354</v>
      </c>
      <c r="AL331" s="82">
        <v>424.62</v>
      </c>
      <c r="AM331" s="82">
        <v>26407</v>
      </c>
      <c r="AN331" s="61">
        <f t="shared" si="926"/>
        <v>27394.62</v>
      </c>
      <c r="AO331" s="61">
        <f t="shared" si="926"/>
        <v>92761</v>
      </c>
      <c r="AP331" s="61">
        <f t="shared" si="911"/>
        <v>407794.68</v>
      </c>
      <c r="AQ331" s="119"/>
      <c r="AR331" s="81">
        <v>26889</v>
      </c>
      <c r="AS331" s="81">
        <v>82506</v>
      </c>
      <c r="AT331" s="82">
        <v>424.62</v>
      </c>
      <c r="AU331" s="82">
        <v>21796</v>
      </c>
      <c r="AV331" s="61">
        <f t="shared" si="927"/>
        <v>27313.62</v>
      </c>
      <c r="AW331" s="61">
        <f t="shared" si="927"/>
        <v>104302</v>
      </c>
      <c r="AX331" s="61">
        <f t="shared" si="913"/>
        <v>512096.68</v>
      </c>
      <c r="AY331" s="119"/>
      <c r="AZ331" s="81">
        <v>24143</v>
      </c>
      <c r="BA331" s="81">
        <v>25369</v>
      </c>
      <c r="BB331" s="82">
        <v>424.62</v>
      </c>
      <c r="BC331" s="82">
        <v>50129</v>
      </c>
      <c r="BD331" s="61">
        <f t="shared" si="928"/>
        <v>24567.62</v>
      </c>
      <c r="BE331" s="61">
        <f t="shared" si="928"/>
        <v>75498</v>
      </c>
      <c r="BF331" s="61">
        <f t="shared" si="915"/>
        <v>587594.67999999993</v>
      </c>
      <c r="BG331" s="119"/>
      <c r="BH331" s="81">
        <v>45806</v>
      </c>
      <c r="BI331" s="83">
        <v>15947</v>
      </c>
      <c r="BJ331" s="82">
        <v>424.62</v>
      </c>
      <c r="BK331" s="82">
        <v>56881</v>
      </c>
      <c r="BL331" s="61">
        <f t="shared" si="929"/>
        <v>46230.62</v>
      </c>
      <c r="BM331" s="61">
        <f t="shared" si="929"/>
        <v>72828</v>
      </c>
      <c r="BN331" s="61">
        <f t="shared" si="917"/>
        <v>660422.67999999993</v>
      </c>
      <c r="BO331" s="119"/>
      <c r="BP331" s="81">
        <f>BP5</f>
        <v>0</v>
      </c>
      <c r="BQ331" s="81">
        <v>26818</v>
      </c>
      <c r="BR331" s="82">
        <v>424.62</v>
      </c>
      <c r="BS331" s="160">
        <f t="shared" si="896"/>
        <v>50972.625</v>
      </c>
      <c r="BT331" s="61">
        <f t="shared" si="930"/>
        <v>424.62</v>
      </c>
      <c r="BU331" s="61">
        <f t="shared" si="930"/>
        <v>77790.625</v>
      </c>
      <c r="BV331" s="61">
        <f t="shared" si="918"/>
        <v>738213.30499999993</v>
      </c>
      <c r="BW331" s="117"/>
      <c r="BX331" s="81">
        <f>BX5</f>
        <v>0</v>
      </c>
      <c r="BY331" s="81">
        <v>80833</v>
      </c>
      <c r="BZ331" s="82">
        <v>424.62</v>
      </c>
      <c r="CA331" s="82">
        <f>AVERAGE(BS331,BK331,BC331,AU331,AM331,AE331,W331,O331,H331)</f>
        <v>50972.625</v>
      </c>
      <c r="CB331" s="61">
        <f t="shared" si="931"/>
        <v>424.62</v>
      </c>
      <c r="CC331" s="61">
        <f t="shared" si="931"/>
        <v>131805.625</v>
      </c>
      <c r="CD331" s="61">
        <f t="shared" si="920"/>
        <v>870018.92999999993</v>
      </c>
      <c r="CE331" s="117"/>
      <c r="CF331" s="81">
        <f>CF5</f>
        <v>0</v>
      </c>
      <c r="CG331" s="81"/>
      <c r="CH331" s="82">
        <v>424.62</v>
      </c>
      <c r="CI331" s="82"/>
      <c r="CJ331" s="61">
        <f t="shared" si="932"/>
        <v>424.62</v>
      </c>
      <c r="CK331" s="61">
        <f t="shared" si="932"/>
        <v>0</v>
      </c>
      <c r="CL331" s="117"/>
      <c r="CM331" s="81">
        <f>CM5</f>
        <v>0</v>
      </c>
      <c r="CN331" s="81"/>
      <c r="CO331" s="82">
        <v>424.62</v>
      </c>
      <c r="CP331" s="82"/>
      <c r="CQ331" s="61">
        <f t="shared" si="933"/>
        <v>424.62</v>
      </c>
      <c r="CR331" s="61">
        <f t="shared" si="933"/>
        <v>0</v>
      </c>
      <c r="CS331" s="50"/>
      <c r="CT331" s="60">
        <f t="shared" si="921"/>
        <v>401458.59423504944</v>
      </c>
      <c r="CU331" s="60">
        <f t="shared" si="921"/>
        <v>360292.68</v>
      </c>
      <c r="CV331" s="60">
        <f t="shared" si="921"/>
        <v>5095.4399999999996</v>
      </c>
      <c r="CW331" s="60">
        <f t="shared" si="921"/>
        <v>509726.25</v>
      </c>
      <c r="CX331" s="60">
        <f t="shared" si="934"/>
        <v>406554.03423504945</v>
      </c>
      <c r="CY331" s="60">
        <f t="shared" si="934"/>
        <v>870018.92999999993</v>
      </c>
    </row>
    <row r="332" spans="1:103" s="25" customFormat="1" x14ac:dyDescent="0.25">
      <c r="A332" s="149"/>
      <c r="B332" s="145"/>
      <c r="C332" s="145"/>
      <c r="D332" s="145"/>
      <c r="E332" s="148"/>
      <c r="F332" s="148"/>
      <c r="G332" s="148"/>
      <c r="H332" s="148"/>
      <c r="I332" s="148"/>
      <c r="J332" s="148"/>
      <c r="K332" s="120"/>
      <c r="L332" s="145"/>
      <c r="M332" s="148"/>
      <c r="N332" s="145"/>
      <c r="O332" s="145"/>
      <c r="P332" s="145"/>
      <c r="Q332" s="145"/>
      <c r="R332" s="147"/>
      <c r="S332" s="119"/>
      <c r="T332" s="145"/>
      <c r="U332" s="145"/>
      <c r="V332" s="145"/>
      <c r="W332" s="145"/>
      <c r="X332" s="145"/>
      <c r="Y332" s="145"/>
      <c r="Z332" s="147"/>
      <c r="AA332" s="119"/>
      <c r="AB332" s="145"/>
      <c r="AC332" s="145"/>
      <c r="AD332" s="145"/>
      <c r="AE332" s="145"/>
      <c r="AF332" s="145"/>
      <c r="AG332" s="145"/>
      <c r="AH332" s="147"/>
      <c r="AI332" s="119"/>
      <c r="AJ332" s="145"/>
      <c r="AK332" s="145"/>
      <c r="AL332" s="145"/>
      <c r="AM332" s="145"/>
      <c r="AN332" s="145"/>
      <c r="AO332" s="145"/>
      <c r="AP332" s="147"/>
      <c r="AQ332" s="119"/>
      <c r="AR332" s="145"/>
      <c r="AS332" s="145"/>
      <c r="AT332" s="145"/>
      <c r="AU332" s="145"/>
      <c r="AV332" s="145"/>
      <c r="AW332" s="145"/>
      <c r="AX332" s="147"/>
      <c r="AY332" s="119"/>
      <c r="AZ332" s="145"/>
      <c r="BA332" s="145"/>
      <c r="BB332" s="145"/>
      <c r="BC332" s="145"/>
      <c r="BD332" s="145"/>
      <c r="BE332" s="145"/>
      <c r="BF332" s="147"/>
      <c r="BG332" s="119"/>
      <c r="BH332" s="145"/>
      <c r="BI332" s="148"/>
      <c r="BJ332" s="145"/>
      <c r="BK332" s="145"/>
      <c r="BL332" s="145"/>
      <c r="BM332" s="145"/>
      <c r="BN332" s="147"/>
      <c r="BO332" s="119"/>
      <c r="BP332" s="145"/>
      <c r="BQ332" s="145"/>
      <c r="BR332" s="145"/>
      <c r="BS332" s="176"/>
      <c r="BT332" s="145"/>
      <c r="BU332" s="145"/>
      <c r="BV332" s="147"/>
      <c r="BW332" s="117"/>
      <c r="BX332" s="145"/>
      <c r="BY332" s="145"/>
      <c r="BZ332" s="145"/>
      <c r="CA332" s="145"/>
      <c r="CB332" s="145"/>
      <c r="CC332" s="145"/>
      <c r="CD332" s="147"/>
      <c r="CE332" s="117"/>
      <c r="CF332" s="145"/>
      <c r="CG332" s="145"/>
      <c r="CH332" s="145"/>
      <c r="CI332" s="145"/>
      <c r="CJ332" s="145"/>
      <c r="CK332" s="145"/>
      <c r="CL332" s="117"/>
      <c r="CM332" s="145"/>
      <c r="CN332" s="145"/>
      <c r="CO332" s="145"/>
      <c r="CP332" s="145"/>
      <c r="CQ332" s="146"/>
      <c r="CR332" s="145"/>
      <c r="CS332" s="50"/>
      <c r="CT332" s="145"/>
      <c r="CU332" s="145"/>
      <c r="CV332" s="145"/>
      <c r="CW332" s="145"/>
      <c r="CX332" s="146"/>
      <c r="CY332" s="145"/>
    </row>
    <row r="333" spans="1:103" x14ac:dyDescent="0.25">
      <c r="A333" s="144">
        <v>2207000000</v>
      </c>
      <c r="B333" s="143" t="s">
        <v>86</v>
      </c>
      <c r="C333" s="142"/>
      <c r="D333" s="142"/>
      <c r="E333" s="140">
        <f t="shared" ref="E333:J333" si="935">E334+E335+E352+E353+E356+E363+E367+E368+E369</f>
        <v>182960.05</v>
      </c>
      <c r="F333" s="140">
        <f t="shared" si="935"/>
        <v>2463174.58</v>
      </c>
      <c r="G333" s="140">
        <f t="shared" si="935"/>
        <v>1500</v>
      </c>
      <c r="H333" s="140">
        <f t="shared" si="935"/>
        <v>2670517</v>
      </c>
      <c r="I333" s="140">
        <f t="shared" si="935"/>
        <v>184460.05</v>
      </c>
      <c r="J333" s="140">
        <f t="shared" si="935"/>
        <v>5133691.58</v>
      </c>
      <c r="K333" s="120"/>
      <c r="L333" s="139">
        <f t="shared" ref="L333:Q333" si="936">L334+L335+L352+L353+L356+L363+L367+L368+L369</f>
        <v>182414.47999999998</v>
      </c>
      <c r="M333" s="140">
        <f t="shared" si="936"/>
        <v>1849602</v>
      </c>
      <c r="N333" s="139">
        <f t="shared" si="936"/>
        <v>1500</v>
      </c>
      <c r="O333" s="139">
        <f t="shared" si="936"/>
        <v>2251726</v>
      </c>
      <c r="P333" s="139">
        <f t="shared" si="936"/>
        <v>183914.47999999998</v>
      </c>
      <c r="Q333" s="139">
        <f t="shared" si="936"/>
        <v>4101328</v>
      </c>
      <c r="R333" s="139">
        <f t="shared" ref="R333:R370" si="937">Q333+J333</f>
        <v>9235019.5800000001</v>
      </c>
      <c r="S333" s="119"/>
      <c r="T333" s="139">
        <f t="shared" ref="T333:Y333" si="938">T334+T335+T352+T353+T356+T363+T367+T368+T369</f>
        <v>181883.32</v>
      </c>
      <c r="U333" s="139">
        <f t="shared" si="938"/>
        <v>1629527</v>
      </c>
      <c r="V333" s="139">
        <f t="shared" si="938"/>
        <v>1500</v>
      </c>
      <c r="W333" s="139">
        <f t="shared" si="938"/>
        <v>3230019</v>
      </c>
      <c r="X333" s="139">
        <f t="shared" si="938"/>
        <v>183383.32</v>
      </c>
      <c r="Y333" s="139">
        <f t="shared" si="938"/>
        <v>4859546</v>
      </c>
      <c r="Z333" s="139">
        <f t="shared" ref="Z333:Z370" si="939">Y333+R333</f>
        <v>14094565.58</v>
      </c>
      <c r="AA333" s="119"/>
      <c r="AB333" s="139">
        <f t="shared" ref="AB333:AG333" si="940">AB334+AB335+AB352+AB353+AB356+AB363+AB367+AB368+AB369</f>
        <v>181366.38</v>
      </c>
      <c r="AC333" s="139">
        <f t="shared" si="940"/>
        <v>1584263</v>
      </c>
      <c r="AD333" s="139">
        <f t="shared" si="940"/>
        <v>1500</v>
      </c>
      <c r="AE333" s="139">
        <f t="shared" si="940"/>
        <v>5084652</v>
      </c>
      <c r="AF333" s="139">
        <f t="shared" si="940"/>
        <v>182866.38</v>
      </c>
      <c r="AG333" s="139">
        <f t="shared" si="940"/>
        <v>6668915</v>
      </c>
      <c r="AH333" s="139">
        <f t="shared" ref="AH333:AH370" si="941">AG333+Z333</f>
        <v>20763480.579999998</v>
      </c>
      <c r="AI333" s="119"/>
      <c r="AJ333" s="139">
        <f t="shared" ref="AJ333:AO333" si="942">AJ334+AJ335+AJ352+AJ353+AJ356+AJ363+AJ367+AJ368+AJ369</f>
        <v>180863.49</v>
      </c>
      <c r="AK333" s="139">
        <f t="shared" si="942"/>
        <v>1626366</v>
      </c>
      <c r="AL333" s="139">
        <f t="shared" si="942"/>
        <v>1500</v>
      </c>
      <c r="AM333" s="139">
        <f t="shared" si="942"/>
        <v>2768439</v>
      </c>
      <c r="AN333" s="139">
        <f t="shared" si="942"/>
        <v>182363.49</v>
      </c>
      <c r="AO333" s="139">
        <f t="shared" si="942"/>
        <v>4394805</v>
      </c>
      <c r="AP333" s="139">
        <f t="shared" ref="AP333:AP370" si="943">AO333+AH333</f>
        <v>25158285.579999998</v>
      </c>
      <c r="AQ333" s="119"/>
      <c r="AR333" s="139">
        <f t="shared" ref="AR333:AW333" si="944">AR334+AR335+AR352+AR353+AR356+AR363+AR367+AR368+AR369</f>
        <v>114659.99</v>
      </c>
      <c r="AS333" s="139">
        <f t="shared" si="944"/>
        <v>1639383</v>
      </c>
      <c r="AT333" s="139">
        <f t="shared" si="944"/>
        <v>1500</v>
      </c>
      <c r="AU333" s="139">
        <f t="shared" si="944"/>
        <v>2589576</v>
      </c>
      <c r="AV333" s="139">
        <f t="shared" si="944"/>
        <v>116159.99</v>
      </c>
      <c r="AW333" s="139">
        <f t="shared" si="944"/>
        <v>4228959</v>
      </c>
      <c r="AX333" s="139">
        <f t="shared" ref="AX333:AX370" si="945">AW333+AP333</f>
        <v>29387244.579999998</v>
      </c>
      <c r="AY333" s="119"/>
      <c r="AZ333" s="139">
        <f t="shared" ref="AZ333:BE333" si="946">AZ334+AZ335+AZ352+AZ353+AZ356+AZ363+AZ367+AZ368+AZ369</f>
        <v>114670.95</v>
      </c>
      <c r="BA333" s="139">
        <f t="shared" si="946"/>
        <v>737800</v>
      </c>
      <c r="BB333" s="139">
        <f t="shared" si="946"/>
        <v>1500</v>
      </c>
      <c r="BC333" s="139">
        <f t="shared" si="946"/>
        <v>3099155</v>
      </c>
      <c r="BD333" s="139">
        <f t="shared" si="946"/>
        <v>116170.95</v>
      </c>
      <c r="BE333" s="139">
        <f t="shared" si="946"/>
        <v>3836955</v>
      </c>
      <c r="BF333" s="178">
        <f t="shared" ref="BF333:BF370" si="947">BE333+AX333</f>
        <v>33224199.579999998</v>
      </c>
      <c r="BG333" s="119"/>
      <c r="BH333" s="139">
        <f t="shared" ref="BH333:BM333" si="948">BH334+BH335+BH352+BH353+BH356+BH363+BH367+BH368+BH369</f>
        <v>114691.85</v>
      </c>
      <c r="BI333" s="139">
        <f t="shared" si="948"/>
        <v>1252613</v>
      </c>
      <c r="BJ333" s="139">
        <f t="shared" si="948"/>
        <v>1500</v>
      </c>
      <c r="BK333" s="139">
        <f t="shared" si="948"/>
        <v>3170594</v>
      </c>
      <c r="BL333" s="139">
        <f t="shared" si="948"/>
        <v>116191.85</v>
      </c>
      <c r="BM333" s="139">
        <f t="shared" si="948"/>
        <v>4423207</v>
      </c>
      <c r="BN333" s="139">
        <f t="shared" ref="BN333:BN370" si="949">BM333+BF333</f>
        <v>37647406.579999998</v>
      </c>
      <c r="BO333" s="119"/>
      <c r="BP333" s="139">
        <f>BP334+BP335+BP352+BP353+BP356+BP363+BP367+BP368+BP369</f>
        <v>114722.55</v>
      </c>
      <c r="BQ333" s="139">
        <f>BQ334+BQ335+BQ352+BQ353+BQ356+BQ363+BQ367+BQ368+BQ369</f>
        <v>867283.65</v>
      </c>
      <c r="BR333" s="139">
        <f>BR334+BR335+BR352+BR353+BR356+BR363+BR367+BR368+BR369</f>
        <v>1500</v>
      </c>
      <c r="BS333" s="153">
        <f t="shared" ref="BS333:BS370" si="950">(H333+O333+W333+AE333+AM333+AU333+BC333+BK333)/8</f>
        <v>3108084.75</v>
      </c>
      <c r="BT333" s="139">
        <f>BT334+BT335+BT352+BT353+BT356+BT363+BT367+BT368+BT369</f>
        <v>116222.55</v>
      </c>
      <c r="BU333" s="139">
        <f>BU334+BU335+BU352+BU353+BU356+BU363+BU367+BU368+BU369</f>
        <v>3975368.4</v>
      </c>
      <c r="BV333" s="139">
        <f t="shared" ref="BV333:BV370" si="951">BU333+BN333</f>
        <v>41622774.979999997</v>
      </c>
      <c r="BW333" s="117"/>
      <c r="BX333" s="139">
        <f t="shared" ref="BX333:CC333" si="952">BX334+BX335+BX352+BX353+BX356+BX363+BX367+BX368+BX369</f>
        <v>114762.92</v>
      </c>
      <c r="BY333" s="139">
        <f t="shared" si="952"/>
        <v>1516668</v>
      </c>
      <c r="BZ333" s="139">
        <f t="shared" si="952"/>
        <v>1500</v>
      </c>
      <c r="CA333" s="139">
        <f t="shared" si="952"/>
        <v>3108084.75</v>
      </c>
      <c r="CB333" s="139">
        <f t="shared" si="952"/>
        <v>116262.92</v>
      </c>
      <c r="CC333" s="139">
        <f t="shared" si="952"/>
        <v>4624752.75</v>
      </c>
      <c r="CD333" s="139">
        <f t="shared" ref="CD333:CD370" si="953">CC333+BV333</f>
        <v>46247527.729999997</v>
      </c>
      <c r="CE333" s="117"/>
      <c r="CF333" s="139">
        <f>CF334+CF335+CF352+CF353+CF356+CF363+CF367+CF368+CF369</f>
        <v>114812.84</v>
      </c>
      <c r="CG333" s="139"/>
      <c r="CH333" s="139">
        <f>CH334+CH335+CH352+CH353+CH356+CH363+CH367+CH368+CH369</f>
        <v>1500</v>
      </c>
      <c r="CI333" s="139"/>
      <c r="CJ333" s="139">
        <f>CJ334+CJ335+CJ352+CJ353+CJ356+CJ363+CJ367+CJ368+CJ369</f>
        <v>116312.84</v>
      </c>
      <c r="CK333" s="139">
        <f>CK334+CK335+CK352+CK353+CK356+CK363+CK367+CK368+CK369</f>
        <v>0</v>
      </c>
      <c r="CL333" s="117"/>
      <c r="CM333" s="139">
        <f>CM334+CM335+CM352+CM353+CM356+CM363+CM367+CM368+CM369</f>
        <v>114872.16</v>
      </c>
      <c r="CN333" s="139"/>
      <c r="CO333" s="139">
        <f>CO334+CO335+CO352+CO353+CO356+CO363+CO367+CO368+CO369</f>
        <v>1500</v>
      </c>
      <c r="CP333" s="139"/>
      <c r="CQ333" s="139">
        <f>CQ334+CQ335+CQ352+CQ353+CQ356+CQ363+CQ367+CQ368+CQ369</f>
        <v>116372.16</v>
      </c>
      <c r="CR333" s="139">
        <f>CR334+CR335+CR352+CR353+CR356+CR363+CR367+CR368+CR369</f>
        <v>0</v>
      </c>
      <c r="CS333" s="50"/>
      <c r="CT333" s="138">
        <f t="shared" ref="CT333:CT370" si="954">E333+L333+T333+AB333+AJ333+AR333+AZ333+BH333+BP333+BX333+CF333+CM333</f>
        <v>1712680.98</v>
      </c>
      <c r="CU333" s="138">
        <f t="shared" ref="CU333:CU370" si="955">F333+M333+U333+AC333+AK333+AS333+BA333+BI333+BQ333+BY333+CG333+CN333</f>
        <v>15166680.23</v>
      </c>
      <c r="CV333" s="138">
        <f t="shared" ref="CV333:CV370" si="956">G333+N333+V333+AD333+AL333+AT333+BB333+BJ333+BR333+BZ333+CH333+CO333</f>
        <v>18000</v>
      </c>
      <c r="CW333" s="138">
        <f t="shared" ref="CW333:CW370" si="957">H333+O333+W333+AE333+AM333+AU333+BC333+BK333+BS333+CA333+CI333+CP333</f>
        <v>31080847.5</v>
      </c>
      <c r="CX333" s="138">
        <f t="shared" ref="CX333:CX370" si="958">I333+P333+X333+AF333+AN333+AV333+BD333+BL333+BT333+CB333+CJ333+CQ333</f>
        <v>1730680.98</v>
      </c>
      <c r="CY333" s="138">
        <f t="shared" ref="CY333:CY370" si="959">J333+Q333+Y333+AG333+AO333+AW333+BE333+BM333+BU333+CC333+CK333+CR333</f>
        <v>46247527.729999997</v>
      </c>
    </row>
    <row r="334" spans="1:103" x14ac:dyDescent="0.25">
      <c r="A334" s="87">
        <v>2207010000</v>
      </c>
      <c r="B334" s="86"/>
      <c r="C334" s="85" t="s">
        <v>85</v>
      </c>
      <c r="D334" s="84"/>
      <c r="E334" s="126">
        <v>0</v>
      </c>
      <c r="F334" s="126">
        <v>0</v>
      </c>
      <c r="G334" s="167">
        <v>0</v>
      </c>
      <c r="H334" s="167">
        <v>0</v>
      </c>
      <c r="I334" s="126">
        <v>0</v>
      </c>
      <c r="J334" s="126">
        <v>0</v>
      </c>
      <c r="K334" s="120"/>
      <c r="L334" s="159">
        <v>0</v>
      </c>
      <c r="M334" s="126">
        <v>0</v>
      </c>
      <c r="N334" s="165">
        <v>0</v>
      </c>
      <c r="O334" s="165">
        <v>0</v>
      </c>
      <c r="P334" s="159">
        <v>0</v>
      </c>
      <c r="Q334" s="159">
        <v>0</v>
      </c>
      <c r="R334" s="159">
        <f t="shared" si="937"/>
        <v>0</v>
      </c>
      <c r="S334" s="119"/>
      <c r="T334" s="159">
        <v>0</v>
      </c>
      <c r="U334" s="159">
        <v>0</v>
      </c>
      <c r="V334" s="165">
        <v>0</v>
      </c>
      <c r="W334" s="165">
        <v>0</v>
      </c>
      <c r="X334" s="159">
        <v>0</v>
      </c>
      <c r="Y334" s="159">
        <v>0</v>
      </c>
      <c r="Z334" s="159">
        <f t="shared" si="939"/>
        <v>0</v>
      </c>
      <c r="AA334" s="119"/>
      <c r="AB334" s="159">
        <v>0</v>
      </c>
      <c r="AC334" s="159">
        <v>0</v>
      </c>
      <c r="AD334" s="165">
        <v>0</v>
      </c>
      <c r="AE334" s="165">
        <v>0</v>
      </c>
      <c r="AF334" s="159">
        <v>0</v>
      </c>
      <c r="AG334" s="159">
        <v>0</v>
      </c>
      <c r="AH334" s="159">
        <f t="shared" si="941"/>
        <v>0</v>
      </c>
      <c r="AI334" s="119"/>
      <c r="AJ334" s="159">
        <v>0</v>
      </c>
      <c r="AK334" s="159">
        <v>0</v>
      </c>
      <c r="AL334" s="165">
        <v>0</v>
      </c>
      <c r="AM334" s="165">
        <v>0</v>
      </c>
      <c r="AN334" s="159">
        <v>0</v>
      </c>
      <c r="AO334" s="159">
        <v>0</v>
      </c>
      <c r="AP334" s="159">
        <f t="shared" si="943"/>
        <v>0</v>
      </c>
      <c r="AQ334" s="119"/>
      <c r="AR334" s="159">
        <v>0</v>
      </c>
      <c r="AS334" s="159">
        <v>0</v>
      </c>
      <c r="AT334" s="165">
        <v>0</v>
      </c>
      <c r="AU334" s="165">
        <v>0</v>
      </c>
      <c r="AV334" s="159">
        <v>0</v>
      </c>
      <c r="AW334" s="159">
        <v>0</v>
      </c>
      <c r="AX334" s="159">
        <f t="shared" si="945"/>
        <v>0</v>
      </c>
      <c r="AY334" s="119"/>
      <c r="AZ334" s="159">
        <v>0</v>
      </c>
      <c r="BA334" s="159">
        <v>0</v>
      </c>
      <c r="BB334" s="165">
        <v>0</v>
      </c>
      <c r="BC334" s="165">
        <v>0</v>
      </c>
      <c r="BD334" s="159">
        <v>0</v>
      </c>
      <c r="BE334" s="159">
        <v>0</v>
      </c>
      <c r="BF334" s="99">
        <f t="shared" si="947"/>
        <v>0</v>
      </c>
      <c r="BG334" s="119"/>
      <c r="BH334" s="159">
        <v>0</v>
      </c>
      <c r="BI334" s="159">
        <v>0</v>
      </c>
      <c r="BJ334" s="165">
        <v>0</v>
      </c>
      <c r="BK334" s="165">
        <v>0</v>
      </c>
      <c r="BL334" s="159">
        <v>0</v>
      </c>
      <c r="BM334" s="159">
        <v>0</v>
      </c>
      <c r="BN334" s="159">
        <f t="shared" si="949"/>
        <v>0</v>
      </c>
      <c r="BO334" s="119"/>
      <c r="BP334" s="159">
        <v>0</v>
      </c>
      <c r="BQ334" s="159"/>
      <c r="BR334" s="165">
        <v>0</v>
      </c>
      <c r="BS334" s="177">
        <f t="shared" si="950"/>
        <v>0</v>
      </c>
      <c r="BT334" s="159">
        <v>0</v>
      </c>
      <c r="BU334" s="159">
        <v>0</v>
      </c>
      <c r="BV334" s="159">
        <f t="shared" si="951"/>
        <v>0</v>
      </c>
      <c r="BW334" s="117"/>
      <c r="BX334" s="159">
        <v>0</v>
      </c>
      <c r="BY334" s="159">
        <v>0</v>
      </c>
      <c r="BZ334" s="165">
        <v>0</v>
      </c>
      <c r="CA334" s="165">
        <v>0</v>
      </c>
      <c r="CB334" s="159">
        <v>0</v>
      </c>
      <c r="CC334" s="159">
        <v>0</v>
      </c>
      <c r="CD334" s="159">
        <f t="shared" si="953"/>
        <v>0</v>
      </c>
      <c r="CE334" s="117"/>
      <c r="CF334" s="159">
        <v>0</v>
      </c>
      <c r="CG334" s="159"/>
      <c r="CH334" s="165">
        <v>0</v>
      </c>
      <c r="CI334" s="165"/>
      <c r="CJ334" s="159">
        <v>0</v>
      </c>
      <c r="CK334" s="159">
        <v>0</v>
      </c>
      <c r="CL334" s="117"/>
      <c r="CM334" s="159">
        <v>0</v>
      </c>
      <c r="CN334" s="159"/>
      <c r="CO334" s="165">
        <v>0</v>
      </c>
      <c r="CP334" s="165"/>
      <c r="CQ334" s="159">
        <v>0</v>
      </c>
      <c r="CR334" s="159">
        <v>0</v>
      </c>
      <c r="CS334" s="50"/>
      <c r="CT334" s="60">
        <f t="shared" si="954"/>
        <v>0</v>
      </c>
      <c r="CU334" s="60">
        <f t="shared" si="955"/>
        <v>0</v>
      </c>
      <c r="CV334" s="60">
        <f t="shared" si="956"/>
        <v>0</v>
      </c>
      <c r="CW334" s="60">
        <f t="shared" si="957"/>
        <v>0</v>
      </c>
      <c r="CX334" s="60">
        <f t="shared" si="958"/>
        <v>0</v>
      </c>
      <c r="CY334" s="60">
        <f t="shared" si="959"/>
        <v>0</v>
      </c>
    </row>
    <row r="335" spans="1:103" x14ac:dyDescent="0.25">
      <c r="A335" s="87">
        <v>2207020000</v>
      </c>
      <c r="B335" s="86"/>
      <c r="C335" s="85" t="s">
        <v>84</v>
      </c>
      <c r="D335" s="84"/>
      <c r="E335" s="126">
        <f>E336+E344</f>
        <v>0</v>
      </c>
      <c r="F335" s="126">
        <f>F336+F344</f>
        <v>0</v>
      </c>
      <c r="G335" s="167">
        <v>0</v>
      </c>
      <c r="H335" s="167">
        <v>0</v>
      </c>
      <c r="I335" s="126">
        <f>I336+I344</f>
        <v>0</v>
      </c>
      <c r="J335" s="126">
        <f>J336+J344</f>
        <v>0</v>
      </c>
      <c r="K335" s="120"/>
      <c r="L335" s="159">
        <f>L336+L344</f>
        <v>0</v>
      </c>
      <c r="M335" s="126">
        <f>M336+M344</f>
        <v>0</v>
      </c>
      <c r="N335" s="165">
        <v>0</v>
      </c>
      <c r="O335" s="165">
        <v>0</v>
      </c>
      <c r="P335" s="159">
        <f>P336+P344</f>
        <v>0</v>
      </c>
      <c r="Q335" s="159">
        <f>Q336+Q344</f>
        <v>0</v>
      </c>
      <c r="R335" s="159">
        <f t="shared" si="937"/>
        <v>0</v>
      </c>
      <c r="S335" s="119"/>
      <c r="T335" s="159">
        <f>T336+T344</f>
        <v>0</v>
      </c>
      <c r="U335" s="159">
        <f>U336+U344</f>
        <v>0</v>
      </c>
      <c r="V335" s="165">
        <v>0</v>
      </c>
      <c r="W335" s="165">
        <v>0</v>
      </c>
      <c r="X335" s="159">
        <f>X336+X344</f>
        <v>0</v>
      </c>
      <c r="Y335" s="159">
        <f>Y336+Y344</f>
        <v>0</v>
      </c>
      <c r="Z335" s="159">
        <f t="shared" si="939"/>
        <v>0</v>
      </c>
      <c r="AA335" s="119"/>
      <c r="AB335" s="159">
        <f>AB336+AB344</f>
        <v>0</v>
      </c>
      <c r="AC335" s="159">
        <f>AC336+AC344</f>
        <v>0</v>
      </c>
      <c r="AD335" s="165">
        <v>0</v>
      </c>
      <c r="AE335" s="165">
        <v>0</v>
      </c>
      <c r="AF335" s="159">
        <f>AF336+AF344</f>
        <v>0</v>
      </c>
      <c r="AG335" s="159">
        <f>AG336+AG344</f>
        <v>0</v>
      </c>
      <c r="AH335" s="159">
        <f t="shared" si="941"/>
        <v>0</v>
      </c>
      <c r="AI335" s="119"/>
      <c r="AJ335" s="159">
        <f>AJ336+AJ344</f>
        <v>0</v>
      </c>
      <c r="AK335" s="159">
        <f>AK336+AK344</f>
        <v>0</v>
      </c>
      <c r="AL335" s="165">
        <v>0</v>
      </c>
      <c r="AM335" s="165">
        <v>0</v>
      </c>
      <c r="AN335" s="159">
        <f>AN336+AN344</f>
        <v>0</v>
      </c>
      <c r="AO335" s="159">
        <f>AO336+AO344</f>
        <v>0</v>
      </c>
      <c r="AP335" s="159">
        <f t="shared" si="943"/>
        <v>0</v>
      </c>
      <c r="AQ335" s="119"/>
      <c r="AR335" s="159">
        <f>AR336+AR344</f>
        <v>0</v>
      </c>
      <c r="AS335" s="159">
        <f>AS336+AS344</f>
        <v>0</v>
      </c>
      <c r="AT335" s="165">
        <v>0</v>
      </c>
      <c r="AU335" s="165">
        <v>0</v>
      </c>
      <c r="AV335" s="159">
        <f>AV336+AV344</f>
        <v>0</v>
      </c>
      <c r="AW335" s="159">
        <f>AW336+AW344</f>
        <v>0</v>
      </c>
      <c r="AX335" s="159">
        <f t="shared" si="945"/>
        <v>0</v>
      </c>
      <c r="AY335" s="119"/>
      <c r="AZ335" s="159">
        <f>AZ336+AZ344</f>
        <v>0</v>
      </c>
      <c r="BA335" s="159">
        <f>BA336+BA344</f>
        <v>0</v>
      </c>
      <c r="BB335" s="165">
        <v>0</v>
      </c>
      <c r="BC335" s="165">
        <v>0</v>
      </c>
      <c r="BD335" s="159">
        <f>BD336+BD344</f>
        <v>0</v>
      </c>
      <c r="BE335" s="159">
        <f>BE336+BE344</f>
        <v>0</v>
      </c>
      <c r="BF335" s="159">
        <f t="shared" si="947"/>
        <v>0</v>
      </c>
      <c r="BG335" s="119"/>
      <c r="BH335" s="159">
        <f>BH336+BH344</f>
        <v>0</v>
      </c>
      <c r="BI335" s="159">
        <f>BI336+BI344</f>
        <v>0</v>
      </c>
      <c r="BJ335" s="165">
        <v>0</v>
      </c>
      <c r="BK335" s="165">
        <v>0</v>
      </c>
      <c r="BL335" s="159">
        <f>BL336+BL344</f>
        <v>0</v>
      </c>
      <c r="BM335" s="159">
        <f>BM336+BM344</f>
        <v>0</v>
      </c>
      <c r="BN335" s="159">
        <f t="shared" si="949"/>
        <v>0</v>
      </c>
      <c r="BO335" s="119"/>
      <c r="BP335" s="159">
        <f>BP336+BP344</f>
        <v>0</v>
      </c>
      <c r="BQ335" s="159"/>
      <c r="BR335" s="165">
        <v>0</v>
      </c>
      <c r="BS335" s="160">
        <f t="shared" si="950"/>
        <v>0</v>
      </c>
      <c r="BT335" s="159">
        <f>BT336+BT344</f>
        <v>0</v>
      </c>
      <c r="BU335" s="159">
        <f>BU336+BU344</f>
        <v>0</v>
      </c>
      <c r="BV335" s="159">
        <f t="shared" si="951"/>
        <v>0</v>
      </c>
      <c r="BW335" s="117"/>
      <c r="BX335" s="159">
        <f>BX336+BX344</f>
        <v>0</v>
      </c>
      <c r="BY335" s="159">
        <f>BY336+BY344</f>
        <v>0</v>
      </c>
      <c r="BZ335" s="165">
        <v>0</v>
      </c>
      <c r="CA335" s="165">
        <v>0</v>
      </c>
      <c r="CB335" s="159">
        <f>CB336+CB344</f>
        <v>0</v>
      </c>
      <c r="CC335" s="159">
        <f>CC336+CC344</f>
        <v>0</v>
      </c>
      <c r="CD335" s="159">
        <f t="shared" si="953"/>
        <v>0</v>
      </c>
      <c r="CE335" s="117"/>
      <c r="CF335" s="159">
        <f>CF336+CF344</f>
        <v>0</v>
      </c>
      <c r="CG335" s="159"/>
      <c r="CH335" s="165">
        <v>0</v>
      </c>
      <c r="CI335" s="165"/>
      <c r="CJ335" s="159">
        <f>CJ336+CJ344</f>
        <v>0</v>
      </c>
      <c r="CK335" s="159">
        <f>CK336+CK344</f>
        <v>0</v>
      </c>
      <c r="CL335" s="117"/>
      <c r="CM335" s="159">
        <f>CM336+CM344</f>
        <v>0</v>
      </c>
      <c r="CN335" s="159"/>
      <c r="CO335" s="165">
        <v>0</v>
      </c>
      <c r="CP335" s="165"/>
      <c r="CQ335" s="159">
        <f>CQ336+CQ344</f>
        <v>0</v>
      </c>
      <c r="CR335" s="159">
        <f>CR336+CR344</f>
        <v>0</v>
      </c>
      <c r="CS335" s="50"/>
      <c r="CT335" s="60">
        <f t="shared" si="954"/>
        <v>0</v>
      </c>
      <c r="CU335" s="60">
        <f t="shared" si="955"/>
        <v>0</v>
      </c>
      <c r="CV335" s="60">
        <f t="shared" si="956"/>
        <v>0</v>
      </c>
      <c r="CW335" s="60">
        <f t="shared" si="957"/>
        <v>0</v>
      </c>
      <c r="CX335" s="60">
        <f t="shared" si="958"/>
        <v>0</v>
      </c>
      <c r="CY335" s="60">
        <f t="shared" si="959"/>
        <v>0</v>
      </c>
    </row>
    <row r="336" spans="1:103" x14ac:dyDescent="0.25">
      <c r="A336" s="77">
        <v>2207021000</v>
      </c>
      <c r="B336" s="76"/>
      <c r="C336" s="75"/>
      <c r="D336" s="75" t="s">
        <v>40</v>
      </c>
      <c r="E336" s="74">
        <f>E337+E338+E339</f>
        <v>0</v>
      </c>
      <c r="F336" s="74">
        <f>F337+F338+F339</f>
        <v>0</v>
      </c>
      <c r="G336" s="72">
        <v>0</v>
      </c>
      <c r="H336" s="72">
        <v>0</v>
      </c>
      <c r="I336" s="74">
        <f>I337+I338+I339</f>
        <v>0</v>
      </c>
      <c r="J336" s="74">
        <f>J337+J338+J339</f>
        <v>0</v>
      </c>
      <c r="K336" s="120"/>
      <c r="L336" s="69">
        <f>L337+L338+L339</f>
        <v>0</v>
      </c>
      <c r="M336" s="74">
        <f>M337+M338+M339</f>
        <v>0</v>
      </c>
      <c r="N336" s="68">
        <v>0</v>
      </c>
      <c r="O336" s="68">
        <v>0</v>
      </c>
      <c r="P336" s="69">
        <f>P337+P338+P339</f>
        <v>0</v>
      </c>
      <c r="Q336" s="69">
        <f>Q337+Q338+Q339</f>
        <v>0</v>
      </c>
      <c r="R336" s="69">
        <f t="shared" si="937"/>
        <v>0</v>
      </c>
      <c r="S336" s="119"/>
      <c r="T336" s="69">
        <f>T337+T338+T339</f>
        <v>0</v>
      </c>
      <c r="U336" s="69">
        <f>U337+U338+U339</f>
        <v>0</v>
      </c>
      <c r="V336" s="68">
        <v>0</v>
      </c>
      <c r="W336" s="68">
        <v>0</v>
      </c>
      <c r="X336" s="69">
        <f>X337+X338+X339</f>
        <v>0</v>
      </c>
      <c r="Y336" s="69">
        <f>Y337+Y338+Y339</f>
        <v>0</v>
      </c>
      <c r="Z336" s="69">
        <f t="shared" si="939"/>
        <v>0</v>
      </c>
      <c r="AA336" s="119"/>
      <c r="AB336" s="69">
        <f>AB337+AB338+AB339</f>
        <v>0</v>
      </c>
      <c r="AC336" s="69">
        <f>AC337+AC338+AC339</f>
        <v>0</v>
      </c>
      <c r="AD336" s="68">
        <v>0</v>
      </c>
      <c r="AE336" s="68">
        <v>0</v>
      </c>
      <c r="AF336" s="69">
        <f>AF337+AF338+AF339</f>
        <v>0</v>
      </c>
      <c r="AG336" s="69">
        <f>AG337+AG338+AG339</f>
        <v>0</v>
      </c>
      <c r="AH336" s="69">
        <f t="shared" si="941"/>
        <v>0</v>
      </c>
      <c r="AI336" s="119"/>
      <c r="AJ336" s="69">
        <f>AJ337+AJ338+AJ339</f>
        <v>0</v>
      </c>
      <c r="AK336" s="69">
        <f>AK337+AK338+AK339</f>
        <v>0</v>
      </c>
      <c r="AL336" s="68">
        <v>0</v>
      </c>
      <c r="AM336" s="68">
        <v>0</v>
      </c>
      <c r="AN336" s="69">
        <f>AN337+AN338+AN339</f>
        <v>0</v>
      </c>
      <c r="AO336" s="69">
        <f>AO337+AO338+AO339</f>
        <v>0</v>
      </c>
      <c r="AP336" s="69">
        <f t="shared" si="943"/>
        <v>0</v>
      </c>
      <c r="AQ336" s="119"/>
      <c r="AR336" s="69">
        <f>AR337+AR338+AR339</f>
        <v>0</v>
      </c>
      <c r="AS336" s="69">
        <f>AS337+AS338+AS339</f>
        <v>0</v>
      </c>
      <c r="AT336" s="68">
        <v>0</v>
      </c>
      <c r="AU336" s="68">
        <v>0</v>
      </c>
      <c r="AV336" s="69">
        <f>AV337+AV338+AV339</f>
        <v>0</v>
      </c>
      <c r="AW336" s="69">
        <f>AW337+AW338+AW339</f>
        <v>0</v>
      </c>
      <c r="AX336" s="69">
        <f t="shared" si="945"/>
        <v>0</v>
      </c>
      <c r="AY336" s="119"/>
      <c r="AZ336" s="69">
        <f>AZ337+AZ338+AZ339</f>
        <v>0</v>
      </c>
      <c r="BA336" s="69">
        <f>BA337+BA338+BA339</f>
        <v>0</v>
      </c>
      <c r="BB336" s="68">
        <v>0</v>
      </c>
      <c r="BC336" s="68">
        <v>0</v>
      </c>
      <c r="BD336" s="69">
        <f>BD337+BD338+BD339</f>
        <v>0</v>
      </c>
      <c r="BE336" s="69">
        <f>BE337+BE338+BE339</f>
        <v>0</v>
      </c>
      <c r="BF336" s="69">
        <f t="shared" si="947"/>
        <v>0</v>
      </c>
      <c r="BG336" s="119"/>
      <c r="BH336" s="69">
        <f>BH337+BH338+BH339</f>
        <v>0</v>
      </c>
      <c r="BI336" s="69">
        <f>BI337+BI338+BI339</f>
        <v>0</v>
      </c>
      <c r="BJ336" s="68">
        <v>0</v>
      </c>
      <c r="BK336" s="68">
        <v>0</v>
      </c>
      <c r="BL336" s="69">
        <f>BL337+BL338+BL339</f>
        <v>0</v>
      </c>
      <c r="BM336" s="69">
        <f>BM337+BM338+BM339</f>
        <v>0</v>
      </c>
      <c r="BN336" s="69">
        <f t="shared" si="949"/>
        <v>0</v>
      </c>
      <c r="BO336" s="119"/>
      <c r="BP336" s="69">
        <f>BP337+BP338+BP339</f>
        <v>0</v>
      </c>
      <c r="BQ336" s="69"/>
      <c r="BR336" s="68">
        <v>0</v>
      </c>
      <c r="BS336" s="164">
        <f t="shared" si="950"/>
        <v>0</v>
      </c>
      <c r="BT336" s="69">
        <f>BT337+BT338+BT339</f>
        <v>0</v>
      </c>
      <c r="BU336" s="69">
        <f>BU337+BU338+BU339</f>
        <v>0</v>
      </c>
      <c r="BV336" s="69">
        <f t="shared" si="951"/>
        <v>0</v>
      </c>
      <c r="BW336" s="117"/>
      <c r="BX336" s="69">
        <f>BX337+BX338+BX339</f>
        <v>0</v>
      </c>
      <c r="BY336" s="69">
        <f>BY337+BY338+BY339</f>
        <v>0</v>
      </c>
      <c r="BZ336" s="68">
        <v>0</v>
      </c>
      <c r="CA336" s="68">
        <v>0</v>
      </c>
      <c r="CB336" s="69">
        <f>CB337+CB338+CB339</f>
        <v>0</v>
      </c>
      <c r="CC336" s="69">
        <f>CC337+CC338+CC339</f>
        <v>0</v>
      </c>
      <c r="CD336" s="69">
        <f t="shared" si="953"/>
        <v>0</v>
      </c>
      <c r="CE336" s="117"/>
      <c r="CF336" s="69">
        <f>CF337+CF338+CF339</f>
        <v>0</v>
      </c>
      <c r="CG336" s="69"/>
      <c r="CH336" s="68">
        <v>0</v>
      </c>
      <c r="CI336" s="68"/>
      <c r="CJ336" s="69">
        <f>CJ337+CJ338+CJ339</f>
        <v>0</v>
      </c>
      <c r="CK336" s="69">
        <f>CK337+CK338+CK339</f>
        <v>0</v>
      </c>
      <c r="CL336" s="117"/>
      <c r="CM336" s="69">
        <f>CM337+CM338+CM339</f>
        <v>0</v>
      </c>
      <c r="CN336" s="69"/>
      <c r="CO336" s="68">
        <v>0</v>
      </c>
      <c r="CP336" s="68"/>
      <c r="CQ336" s="69">
        <f>CQ337+CQ338+CQ339</f>
        <v>0</v>
      </c>
      <c r="CR336" s="69">
        <f>CR337+CR338+CR339</f>
        <v>0</v>
      </c>
      <c r="CS336" s="50"/>
      <c r="CT336" s="66">
        <f t="shared" si="954"/>
        <v>0</v>
      </c>
      <c r="CU336" s="66">
        <f t="shared" si="955"/>
        <v>0</v>
      </c>
      <c r="CV336" s="66">
        <f t="shared" si="956"/>
        <v>0</v>
      </c>
      <c r="CW336" s="66">
        <f t="shared" si="957"/>
        <v>0</v>
      </c>
      <c r="CX336" s="66">
        <f t="shared" si="958"/>
        <v>0</v>
      </c>
      <c r="CY336" s="66">
        <f t="shared" si="959"/>
        <v>0</v>
      </c>
    </row>
    <row r="337" spans="1:103" x14ac:dyDescent="0.25">
      <c r="A337" s="77">
        <v>2207021100</v>
      </c>
      <c r="B337" s="76"/>
      <c r="C337" s="75"/>
      <c r="D337" s="95" t="s">
        <v>83</v>
      </c>
      <c r="E337" s="136">
        <v>0</v>
      </c>
      <c r="F337" s="136">
        <v>0</v>
      </c>
      <c r="G337" s="72">
        <v>0</v>
      </c>
      <c r="H337" s="72">
        <v>0</v>
      </c>
      <c r="I337" s="136">
        <v>0</v>
      </c>
      <c r="J337" s="136">
        <v>0</v>
      </c>
      <c r="K337" s="120"/>
      <c r="L337" s="175">
        <v>0</v>
      </c>
      <c r="M337" s="136">
        <v>0</v>
      </c>
      <c r="N337" s="68">
        <v>0</v>
      </c>
      <c r="O337" s="68">
        <v>0</v>
      </c>
      <c r="P337" s="175">
        <v>0</v>
      </c>
      <c r="Q337" s="175">
        <v>0</v>
      </c>
      <c r="R337" s="69">
        <f t="shared" si="937"/>
        <v>0</v>
      </c>
      <c r="S337" s="119"/>
      <c r="T337" s="175">
        <v>0</v>
      </c>
      <c r="U337" s="175">
        <v>0</v>
      </c>
      <c r="V337" s="68">
        <v>0</v>
      </c>
      <c r="W337" s="68">
        <v>0</v>
      </c>
      <c r="X337" s="175">
        <v>0</v>
      </c>
      <c r="Y337" s="175">
        <v>0</v>
      </c>
      <c r="Z337" s="69">
        <f t="shared" si="939"/>
        <v>0</v>
      </c>
      <c r="AA337" s="119"/>
      <c r="AB337" s="175">
        <v>0</v>
      </c>
      <c r="AC337" s="175">
        <v>0</v>
      </c>
      <c r="AD337" s="68">
        <v>0</v>
      </c>
      <c r="AE337" s="68">
        <v>0</v>
      </c>
      <c r="AF337" s="175">
        <v>0</v>
      </c>
      <c r="AG337" s="175">
        <v>0</v>
      </c>
      <c r="AH337" s="69">
        <f t="shared" si="941"/>
        <v>0</v>
      </c>
      <c r="AI337" s="119"/>
      <c r="AJ337" s="175">
        <v>0</v>
      </c>
      <c r="AK337" s="175">
        <v>0</v>
      </c>
      <c r="AL337" s="68">
        <v>0</v>
      </c>
      <c r="AM337" s="68">
        <v>0</v>
      </c>
      <c r="AN337" s="175">
        <v>0</v>
      </c>
      <c r="AO337" s="175">
        <v>0</v>
      </c>
      <c r="AP337" s="69">
        <f t="shared" si="943"/>
        <v>0</v>
      </c>
      <c r="AQ337" s="119"/>
      <c r="AR337" s="175">
        <v>0</v>
      </c>
      <c r="AS337" s="175">
        <v>0</v>
      </c>
      <c r="AT337" s="68">
        <v>0</v>
      </c>
      <c r="AU337" s="68">
        <v>0</v>
      </c>
      <c r="AV337" s="175">
        <v>0</v>
      </c>
      <c r="AW337" s="175">
        <v>0</v>
      </c>
      <c r="AX337" s="69">
        <f t="shared" si="945"/>
        <v>0</v>
      </c>
      <c r="AY337" s="119"/>
      <c r="AZ337" s="175">
        <v>0</v>
      </c>
      <c r="BA337" s="175">
        <v>0</v>
      </c>
      <c r="BB337" s="68">
        <v>0</v>
      </c>
      <c r="BC337" s="68">
        <v>0</v>
      </c>
      <c r="BD337" s="175">
        <v>0</v>
      </c>
      <c r="BE337" s="175">
        <v>0</v>
      </c>
      <c r="BF337" s="69">
        <f t="shared" si="947"/>
        <v>0</v>
      </c>
      <c r="BG337" s="119"/>
      <c r="BH337" s="175">
        <v>0</v>
      </c>
      <c r="BI337" s="175">
        <v>0</v>
      </c>
      <c r="BJ337" s="68">
        <v>0</v>
      </c>
      <c r="BK337" s="68">
        <v>0</v>
      </c>
      <c r="BL337" s="175">
        <v>0</v>
      </c>
      <c r="BM337" s="175">
        <v>0</v>
      </c>
      <c r="BN337" s="69">
        <f t="shared" si="949"/>
        <v>0</v>
      </c>
      <c r="BO337" s="119"/>
      <c r="BP337" s="175">
        <v>0</v>
      </c>
      <c r="BQ337" s="175"/>
      <c r="BR337" s="68">
        <v>0</v>
      </c>
      <c r="BS337" s="176">
        <f t="shared" si="950"/>
        <v>0</v>
      </c>
      <c r="BT337" s="175">
        <v>0</v>
      </c>
      <c r="BU337" s="175">
        <v>0</v>
      </c>
      <c r="BV337" s="69">
        <f t="shared" si="951"/>
        <v>0</v>
      </c>
      <c r="BW337" s="117"/>
      <c r="BX337" s="175">
        <v>0</v>
      </c>
      <c r="BY337" s="175">
        <v>0</v>
      </c>
      <c r="BZ337" s="68">
        <v>0</v>
      </c>
      <c r="CA337" s="68">
        <v>0</v>
      </c>
      <c r="CB337" s="175">
        <v>0</v>
      </c>
      <c r="CC337" s="175">
        <v>0</v>
      </c>
      <c r="CD337" s="69">
        <f t="shared" si="953"/>
        <v>0</v>
      </c>
      <c r="CE337" s="117"/>
      <c r="CF337" s="175">
        <v>0</v>
      </c>
      <c r="CG337" s="175"/>
      <c r="CH337" s="68">
        <v>0</v>
      </c>
      <c r="CI337" s="68"/>
      <c r="CJ337" s="175">
        <v>0</v>
      </c>
      <c r="CK337" s="175">
        <v>0</v>
      </c>
      <c r="CL337" s="117"/>
      <c r="CM337" s="175">
        <v>0</v>
      </c>
      <c r="CN337" s="175"/>
      <c r="CO337" s="68">
        <v>0</v>
      </c>
      <c r="CP337" s="68"/>
      <c r="CQ337" s="175">
        <v>0</v>
      </c>
      <c r="CR337" s="175">
        <v>0</v>
      </c>
      <c r="CS337" s="50"/>
      <c r="CT337" s="66">
        <f t="shared" si="954"/>
        <v>0</v>
      </c>
      <c r="CU337" s="66">
        <f t="shared" si="955"/>
        <v>0</v>
      </c>
      <c r="CV337" s="66">
        <f t="shared" si="956"/>
        <v>0</v>
      </c>
      <c r="CW337" s="66">
        <f t="shared" si="957"/>
        <v>0</v>
      </c>
      <c r="CX337" s="66">
        <f t="shared" si="958"/>
        <v>0</v>
      </c>
      <c r="CY337" s="66">
        <f t="shared" si="959"/>
        <v>0</v>
      </c>
    </row>
    <row r="338" spans="1:103" x14ac:dyDescent="0.25">
      <c r="A338" s="77">
        <v>2207021200</v>
      </c>
      <c r="B338" s="76"/>
      <c r="C338" s="75"/>
      <c r="D338" s="95" t="s">
        <v>82</v>
      </c>
      <c r="E338" s="136">
        <v>0</v>
      </c>
      <c r="F338" s="136">
        <v>0</v>
      </c>
      <c r="G338" s="72">
        <v>0</v>
      </c>
      <c r="H338" s="72">
        <v>0</v>
      </c>
      <c r="I338" s="136">
        <v>0</v>
      </c>
      <c r="J338" s="136">
        <v>0</v>
      </c>
      <c r="K338" s="120"/>
      <c r="L338" s="175">
        <v>0</v>
      </c>
      <c r="M338" s="136">
        <v>0</v>
      </c>
      <c r="N338" s="68">
        <v>0</v>
      </c>
      <c r="O338" s="68">
        <v>0</v>
      </c>
      <c r="P338" s="175">
        <v>0</v>
      </c>
      <c r="Q338" s="175">
        <v>0</v>
      </c>
      <c r="R338" s="69">
        <f t="shared" si="937"/>
        <v>0</v>
      </c>
      <c r="S338" s="119"/>
      <c r="T338" s="175">
        <v>0</v>
      </c>
      <c r="U338" s="175">
        <v>0</v>
      </c>
      <c r="V338" s="68">
        <v>0</v>
      </c>
      <c r="W338" s="68">
        <v>0</v>
      </c>
      <c r="X338" s="175">
        <v>0</v>
      </c>
      <c r="Y338" s="175">
        <v>0</v>
      </c>
      <c r="Z338" s="69">
        <f t="shared" si="939"/>
        <v>0</v>
      </c>
      <c r="AA338" s="119"/>
      <c r="AB338" s="175">
        <v>0</v>
      </c>
      <c r="AC338" s="175">
        <v>0</v>
      </c>
      <c r="AD338" s="68">
        <v>0</v>
      </c>
      <c r="AE338" s="68">
        <v>0</v>
      </c>
      <c r="AF338" s="175">
        <v>0</v>
      </c>
      <c r="AG338" s="175">
        <v>0</v>
      </c>
      <c r="AH338" s="69">
        <f t="shared" si="941"/>
        <v>0</v>
      </c>
      <c r="AI338" s="119"/>
      <c r="AJ338" s="175">
        <v>0</v>
      </c>
      <c r="AK338" s="175">
        <v>0</v>
      </c>
      <c r="AL338" s="68">
        <v>0</v>
      </c>
      <c r="AM338" s="68">
        <v>0</v>
      </c>
      <c r="AN338" s="175">
        <v>0</v>
      </c>
      <c r="AO338" s="175">
        <v>0</v>
      </c>
      <c r="AP338" s="69">
        <f t="shared" si="943"/>
        <v>0</v>
      </c>
      <c r="AQ338" s="119"/>
      <c r="AR338" s="175">
        <v>0</v>
      </c>
      <c r="AS338" s="175">
        <v>0</v>
      </c>
      <c r="AT338" s="68">
        <v>0</v>
      </c>
      <c r="AU338" s="68">
        <v>0</v>
      </c>
      <c r="AV338" s="175">
        <v>0</v>
      </c>
      <c r="AW338" s="175">
        <v>0</v>
      </c>
      <c r="AX338" s="69">
        <f t="shared" si="945"/>
        <v>0</v>
      </c>
      <c r="AY338" s="119"/>
      <c r="AZ338" s="175">
        <v>0</v>
      </c>
      <c r="BA338" s="175">
        <v>0</v>
      </c>
      <c r="BB338" s="68">
        <v>0</v>
      </c>
      <c r="BC338" s="68">
        <v>0</v>
      </c>
      <c r="BD338" s="175">
        <v>0</v>
      </c>
      <c r="BE338" s="175">
        <v>0</v>
      </c>
      <c r="BF338" s="69">
        <f t="shared" si="947"/>
        <v>0</v>
      </c>
      <c r="BG338" s="119"/>
      <c r="BH338" s="175">
        <v>0</v>
      </c>
      <c r="BI338" s="175">
        <v>0</v>
      </c>
      <c r="BJ338" s="68">
        <v>0</v>
      </c>
      <c r="BK338" s="68">
        <v>0</v>
      </c>
      <c r="BL338" s="175">
        <v>0</v>
      </c>
      <c r="BM338" s="175">
        <v>0</v>
      </c>
      <c r="BN338" s="69">
        <f t="shared" si="949"/>
        <v>0</v>
      </c>
      <c r="BO338" s="119"/>
      <c r="BP338" s="175">
        <v>0</v>
      </c>
      <c r="BQ338" s="175"/>
      <c r="BR338" s="68">
        <v>0</v>
      </c>
      <c r="BS338" s="164">
        <f t="shared" si="950"/>
        <v>0</v>
      </c>
      <c r="BT338" s="175">
        <v>0</v>
      </c>
      <c r="BU338" s="175">
        <v>0</v>
      </c>
      <c r="BV338" s="69">
        <f t="shared" si="951"/>
        <v>0</v>
      </c>
      <c r="BW338" s="117"/>
      <c r="BX338" s="175">
        <v>0</v>
      </c>
      <c r="BY338" s="175">
        <v>0</v>
      </c>
      <c r="BZ338" s="68">
        <v>0</v>
      </c>
      <c r="CA338" s="68">
        <v>0</v>
      </c>
      <c r="CB338" s="175">
        <v>0</v>
      </c>
      <c r="CC338" s="175">
        <v>0</v>
      </c>
      <c r="CD338" s="69">
        <f t="shared" si="953"/>
        <v>0</v>
      </c>
      <c r="CE338" s="117"/>
      <c r="CF338" s="175">
        <v>0</v>
      </c>
      <c r="CG338" s="175"/>
      <c r="CH338" s="68">
        <v>0</v>
      </c>
      <c r="CI338" s="68"/>
      <c r="CJ338" s="175">
        <v>0</v>
      </c>
      <c r="CK338" s="175">
        <v>0</v>
      </c>
      <c r="CL338" s="117"/>
      <c r="CM338" s="175">
        <v>0</v>
      </c>
      <c r="CN338" s="175"/>
      <c r="CO338" s="68">
        <v>0</v>
      </c>
      <c r="CP338" s="68"/>
      <c r="CQ338" s="175">
        <v>0</v>
      </c>
      <c r="CR338" s="175">
        <v>0</v>
      </c>
      <c r="CS338" s="50"/>
      <c r="CT338" s="66">
        <f t="shared" si="954"/>
        <v>0</v>
      </c>
      <c r="CU338" s="66">
        <f t="shared" si="955"/>
        <v>0</v>
      </c>
      <c r="CV338" s="66">
        <f t="shared" si="956"/>
        <v>0</v>
      </c>
      <c r="CW338" s="66">
        <f t="shared" si="957"/>
        <v>0</v>
      </c>
      <c r="CX338" s="66">
        <f t="shared" si="958"/>
        <v>0</v>
      </c>
      <c r="CY338" s="66">
        <f t="shared" si="959"/>
        <v>0</v>
      </c>
    </row>
    <row r="339" spans="1:103" x14ac:dyDescent="0.25">
      <c r="A339" s="77">
        <v>2207021300</v>
      </c>
      <c r="B339" s="76"/>
      <c r="C339" s="75"/>
      <c r="D339" s="97" t="s">
        <v>81</v>
      </c>
      <c r="E339" s="94">
        <f>SUM(E340:E343)</f>
        <v>0</v>
      </c>
      <c r="F339" s="94">
        <f>SUM(F340:F343)</f>
        <v>0</v>
      </c>
      <c r="G339" s="72">
        <v>0</v>
      </c>
      <c r="H339" s="72">
        <v>0</v>
      </c>
      <c r="I339" s="94">
        <f>SUM(I340:I343)</f>
        <v>0</v>
      </c>
      <c r="J339" s="94">
        <f>SUM(J340:J343)</f>
        <v>0</v>
      </c>
      <c r="K339" s="120"/>
      <c r="L339" s="93">
        <f>SUM(L340:L343)</f>
        <v>0</v>
      </c>
      <c r="M339" s="94">
        <f>SUM(M340:M343)</f>
        <v>0</v>
      </c>
      <c r="N339" s="68">
        <v>0</v>
      </c>
      <c r="O339" s="68">
        <v>0</v>
      </c>
      <c r="P339" s="93">
        <f>SUM(P340:P343)</f>
        <v>0</v>
      </c>
      <c r="Q339" s="93">
        <f>SUM(Q340:Q343)</f>
        <v>0</v>
      </c>
      <c r="R339" s="69">
        <f t="shared" si="937"/>
        <v>0</v>
      </c>
      <c r="S339" s="119"/>
      <c r="T339" s="93">
        <f>SUM(T340:T343)</f>
        <v>0</v>
      </c>
      <c r="U339" s="93">
        <f>SUM(U340:U343)</f>
        <v>0</v>
      </c>
      <c r="V339" s="68">
        <v>0</v>
      </c>
      <c r="W339" s="68">
        <v>0</v>
      </c>
      <c r="X339" s="93">
        <f>SUM(X340:X343)</f>
        <v>0</v>
      </c>
      <c r="Y339" s="93">
        <f>SUM(Y340:Y343)</f>
        <v>0</v>
      </c>
      <c r="Z339" s="69">
        <f t="shared" si="939"/>
        <v>0</v>
      </c>
      <c r="AA339" s="119"/>
      <c r="AB339" s="93">
        <f>SUM(AB340:AB343)</f>
        <v>0</v>
      </c>
      <c r="AC339" s="93">
        <f>SUM(AC340:AC343)</f>
        <v>0</v>
      </c>
      <c r="AD339" s="68">
        <v>0</v>
      </c>
      <c r="AE339" s="68">
        <v>0</v>
      </c>
      <c r="AF339" s="93">
        <f>SUM(AF340:AF343)</f>
        <v>0</v>
      </c>
      <c r="AG339" s="93">
        <f>SUM(AG340:AG343)</f>
        <v>0</v>
      </c>
      <c r="AH339" s="69">
        <f t="shared" si="941"/>
        <v>0</v>
      </c>
      <c r="AI339" s="119"/>
      <c r="AJ339" s="93">
        <f>SUM(AJ340:AJ343)</f>
        <v>0</v>
      </c>
      <c r="AK339" s="93">
        <f>SUM(AK340:AK343)</f>
        <v>0</v>
      </c>
      <c r="AL339" s="68">
        <v>0</v>
      </c>
      <c r="AM339" s="68">
        <v>0</v>
      </c>
      <c r="AN339" s="93">
        <f>SUM(AN340:AN343)</f>
        <v>0</v>
      </c>
      <c r="AO339" s="93">
        <f>SUM(AO340:AO343)</f>
        <v>0</v>
      </c>
      <c r="AP339" s="69">
        <f t="shared" si="943"/>
        <v>0</v>
      </c>
      <c r="AQ339" s="119"/>
      <c r="AR339" s="93">
        <f>SUM(AR340:AR343)</f>
        <v>0</v>
      </c>
      <c r="AS339" s="93">
        <f>SUM(AS340:AS343)</f>
        <v>0</v>
      </c>
      <c r="AT339" s="68">
        <v>0</v>
      </c>
      <c r="AU339" s="68">
        <v>0</v>
      </c>
      <c r="AV339" s="93">
        <f>SUM(AV340:AV343)</f>
        <v>0</v>
      </c>
      <c r="AW339" s="93">
        <f>SUM(AW340:AW343)</f>
        <v>0</v>
      </c>
      <c r="AX339" s="69">
        <f t="shared" si="945"/>
        <v>0</v>
      </c>
      <c r="AY339" s="119"/>
      <c r="AZ339" s="93">
        <f>SUM(AZ340:AZ343)</f>
        <v>0</v>
      </c>
      <c r="BA339" s="93">
        <f>SUM(BA340:BA343)</f>
        <v>0</v>
      </c>
      <c r="BB339" s="68">
        <v>0</v>
      </c>
      <c r="BC339" s="68">
        <v>0</v>
      </c>
      <c r="BD339" s="93">
        <f>SUM(BD340:BD343)</f>
        <v>0</v>
      </c>
      <c r="BE339" s="93">
        <f>SUM(BE340:BE343)</f>
        <v>0</v>
      </c>
      <c r="BF339" s="69">
        <f t="shared" si="947"/>
        <v>0</v>
      </c>
      <c r="BG339" s="119"/>
      <c r="BH339" s="93">
        <f>SUM(BH340:BH343)</f>
        <v>0</v>
      </c>
      <c r="BI339" s="93">
        <f>SUM(BI340:BI343)</f>
        <v>0</v>
      </c>
      <c r="BJ339" s="68">
        <v>0</v>
      </c>
      <c r="BK339" s="68">
        <v>0</v>
      </c>
      <c r="BL339" s="93">
        <f>SUM(BL340:BL343)</f>
        <v>0</v>
      </c>
      <c r="BM339" s="93">
        <f>SUM(BM340:BM343)</f>
        <v>0</v>
      </c>
      <c r="BN339" s="69">
        <f t="shared" si="949"/>
        <v>0</v>
      </c>
      <c r="BO339" s="119"/>
      <c r="BP339" s="93">
        <f>SUM(BP340:BP343)</f>
        <v>0</v>
      </c>
      <c r="BQ339" s="93"/>
      <c r="BR339" s="68">
        <v>0</v>
      </c>
      <c r="BS339" s="164">
        <f t="shared" si="950"/>
        <v>0</v>
      </c>
      <c r="BT339" s="93">
        <f>SUM(BT340:BT343)</f>
        <v>0</v>
      </c>
      <c r="BU339" s="93">
        <f>SUM(BU340:BU343)</f>
        <v>0</v>
      </c>
      <c r="BV339" s="69">
        <f t="shared" si="951"/>
        <v>0</v>
      </c>
      <c r="BW339" s="117"/>
      <c r="BX339" s="93">
        <f>SUM(BX340:BX343)</f>
        <v>0</v>
      </c>
      <c r="BY339" s="93">
        <f>SUM(BY340:BY343)</f>
        <v>0</v>
      </c>
      <c r="BZ339" s="68">
        <v>0</v>
      </c>
      <c r="CA339" s="68">
        <v>0</v>
      </c>
      <c r="CB339" s="93">
        <f>SUM(CB340:CB343)</f>
        <v>0</v>
      </c>
      <c r="CC339" s="93">
        <f>SUM(CC340:CC343)</f>
        <v>0</v>
      </c>
      <c r="CD339" s="69">
        <f t="shared" si="953"/>
        <v>0</v>
      </c>
      <c r="CE339" s="117"/>
      <c r="CF339" s="93">
        <f>SUM(CF340:CF343)</f>
        <v>0</v>
      </c>
      <c r="CG339" s="93"/>
      <c r="CH339" s="68">
        <v>0</v>
      </c>
      <c r="CI339" s="68"/>
      <c r="CJ339" s="93">
        <f>SUM(CJ340:CJ343)</f>
        <v>0</v>
      </c>
      <c r="CK339" s="93">
        <f>SUM(CK340:CK343)</f>
        <v>0</v>
      </c>
      <c r="CL339" s="117"/>
      <c r="CM339" s="93">
        <f>SUM(CM340:CM343)</f>
        <v>0</v>
      </c>
      <c r="CN339" s="93"/>
      <c r="CO339" s="68">
        <v>0</v>
      </c>
      <c r="CP339" s="68"/>
      <c r="CQ339" s="93">
        <f>SUM(CQ340:CQ343)</f>
        <v>0</v>
      </c>
      <c r="CR339" s="93">
        <f>SUM(CR340:CR343)</f>
        <v>0</v>
      </c>
      <c r="CS339" s="50"/>
      <c r="CT339" s="66">
        <f t="shared" si="954"/>
        <v>0</v>
      </c>
      <c r="CU339" s="66">
        <f t="shared" si="955"/>
        <v>0</v>
      </c>
      <c r="CV339" s="66">
        <f t="shared" si="956"/>
        <v>0</v>
      </c>
      <c r="CW339" s="66">
        <f t="shared" si="957"/>
        <v>0</v>
      </c>
      <c r="CX339" s="66">
        <f t="shared" si="958"/>
        <v>0</v>
      </c>
      <c r="CY339" s="66">
        <f t="shared" si="959"/>
        <v>0</v>
      </c>
    </row>
    <row r="340" spans="1:103" x14ac:dyDescent="0.25">
      <c r="A340" s="77">
        <v>2207021310</v>
      </c>
      <c r="B340" s="76"/>
      <c r="C340" s="75"/>
      <c r="D340" s="168" t="s">
        <v>52</v>
      </c>
      <c r="E340" s="94">
        <v>0</v>
      </c>
      <c r="F340" s="94">
        <v>0</v>
      </c>
      <c r="G340" s="72">
        <v>0</v>
      </c>
      <c r="H340" s="72">
        <v>0</v>
      </c>
      <c r="I340" s="94">
        <v>0</v>
      </c>
      <c r="J340" s="94">
        <v>0</v>
      </c>
      <c r="K340" s="120"/>
      <c r="L340" s="93">
        <v>0</v>
      </c>
      <c r="M340" s="94">
        <v>0</v>
      </c>
      <c r="N340" s="68">
        <v>0</v>
      </c>
      <c r="O340" s="68">
        <v>0</v>
      </c>
      <c r="P340" s="93">
        <v>0</v>
      </c>
      <c r="Q340" s="93">
        <v>0</v>
      </c>
      <c r="R340" s="69">
        <f t="shared" si="937"/>
        <v>0</v>
      </c>
      <c r="S340" s="119"/>
      <c r="T340" s="93">
        <v>0</v>
      </c>
      <c r="U340" s="93">
        <v>0</v>
      </c>
      <c r="V340" s="68">
        <v>0</v>
      </c>
      <c r="W340" s="68">
        <v>0</v>
      </c>
      <c r="X340" s="93">
        <v>0</v>
      </c>
      <c r="Y340" s="93">
        <v>0</v>
      </c>
      <c r="Z340" s="69">
        <f t="shared" si="939"/>
        <v>0</v>
      </c>
      <c r="AA340" s="119"/>
      <c r="AB340" s="93">
        <v>0</v>
      </c>
      <c r="AC340" s="93">
        <v>0</v>
      </c>
      <c r="AD340" s="68">
        <v>0</v>
      </c>
      <c r="AE340" s="68">
        <v>0</v>
      </c>
      <c r="AF340" s="93">
        <v>0</v>
      </c>
      <c r="AG340" s="93">
        <v>0</v>
      </c>
      <c r="AH340" s="69">
        <f t="shared" si="941"/>
        <v>0</v>
      </c>
      <c r="AI340" s="119"/>
      <c r="AJ340" s="93">
        <v>0</v>
      </c>
      <c r="AK340" s="93">
        <v>0</v>
      </c>
      <c r="AL340" s="68">
        <v>0</v>
      </c>
      <c r="AM340" s="68">
        <v>0</v>
      </c>
      <c r="AN340" s="93">
        <v>0</v>
      </c>
      <c r="AO340" s="93">
        <v>0</v>
      </c>
      <c r="AP340" s="69">
        <f t="shared" si="943"/>
        <v>0</v>
      </c>
      <c r="AQ340" s="119"/>
      <c r="AR340" s="93">
        <v>0</v>
      </c>
      <c r="AS340" s="93">
        <v>0</v>
      </c>
      <c r="AT340" s="68">
        <v>0</v>
      </c>
      <c r="AU340" s="68">
        <v>0</v>
      </c>
      <c r="AV340" s="93">
        <v>0</v>
      </c>
      <c r="AW340" s="93">
        <v>0</v>
      </c>
      <c r="AX340" s="69">
        <f t="shared" si="945"/>
        <v>0</v>
      </c>
      <c r="AY340" s="119"/>
      <c r="AZ340" s="93">
        <v>0</v>
      </c>
      <c r="BA340" s="93">
        <v>0</v>
      </c>
      <c r="BB340" s="68">
        <v>0</v>
      </c>
      <c r="BC340" s="68">
        <v>0</v>
      </c>
      <c r="BD340" s="93">
        <v>0</v>
      </c>
      <c r="BE340" s="93">
        <v>0</v>
      </c>
      <c r="BF340" s="69">
        <f t="shared" si="947"/>
        <v>0</v>
      </c>
      <c r="BG340" s="119"/>
      <c r="BH340" s="93">
        <v>0</v>
      </c>
      <c r="BI340" s="93">
        <v>0</v>
      </c>
      <c r="BJ340" s="68">
        <v>0</v>
      </c>
      <c r="BK340" s="68">
        <v>0</v>
      </c>
      <c r="BL340" s="93">
        <v>0</v>
      </c>
      <c r="BM340" s="93">
        <v>0</v>
      </c>
      <c r="BN340" s="69">
        <f t="shared" si="949"/>
        <v>0</v>
      </c>
      <c r="BO340" s="119"/>
      <c r="BP340" s="93">
        <v>0</v>
      </c>
      <c r="BQ340" s="93"/>
      <c r="BR340" s="68">
        <v>0</v>
      </c>
      <c r="BS340" s="176">
        <f t="shared" si="950"/>
        <v>0</v>
      </c>
      <c r="BT340" s="93">
        <v>0</v>
      </c>
      <c r="BU340" s="93">
        <v>0</v>
      </c>
      <c r="BV340" s="69">
        <f t="shared" si="951"/>
        <v>0</v>
      </c>
      <c r="BW340" s="117"/>
      <c r="BX340" s="93">
        <v>0</v>
      </c>
      <c r="BY340" s="93">
        <v>0</v>
      </c>
      <c r="BZ340" s="68">
        <v>0</v>
      </c>
      <c r="CA340" s="68">
        <v>0</v>
      </c>
      <c r="CB340" s="93">
        <v>0</v>
      </c>
      <c r="CC340" s="93">
        <v>0</v>
      </c>
      <c r="CD340" s="69">
        <f t="shared" si="953"/>
        <v>0</v>
      </c>
      <c r="CE340" s="117"/>
      <c r="CF340" s="93">
        <v>0</v>
      </c>
      <c r="CG340" s="93"/>
      <c r="CH340" s="68">
        <v>0</v>
      </c>
      <c r="CI340" s="68"/>
      <c r="CJ340" s="93">
        <v>0</v>
      </c>
      <c r="CK340" s="93">
        <v>0</v>
      </c>
      <c r="CL340" s="117"/>
      <c r="CM340" s="93">
        <v>0</v>
      </c>
      <c r="CN340" s="93"/>
      <c r="CO340" s="68">
        <v>0</v>
      </c>
      <c r="CP340" s="68"/>
      <c r="CQ340" s="93">
        <v>0</v>
      </c>
      <c r="CR340" s="93">
        <v>0</v>
      </c>
      <c r="CS340" s="50"/>
      <c r="CT340" s="66">
        <f t="shared" si="954"/>
        <v>0</v>
      </c>
      <c r="CU340" s="66">
        <f t="shared" si="955"/>
        <v>0</v>
      </c>
      <c r="CV340" s="66">
        <f t="shared" si="956"/>
        <v>0</v>
      </c>
      <c r="CW340" s="66">
        <f t="shared" si="957"/>
        <v>0</v>
      </c>
      <c r="CX340" s="66">
        <f t="shared" si="958"/>
        <v>0</v>
      </c>
      <c r="CY340" s="66">
        <f t="shared" si="959"/>
        <v>0</v>
      </c>
    </row>
    <row r="341" spans="1:103" x14ac:dyDescent="0.25">
      <c r="A341" s="77">
        <v>2207021320</v>
      </c>
      <c r="B341" s="76"/>
      <c r="C341" s="75"/>
      <c r="D341" s="168" t="s">
        <v>51</v>
      </c>
      <c r="E341" s="94">
        <v>0</v>
      </c>
      <c r="F341" s="94">
        <v>0</v>
      </c>
      <c r="G341" s="72">
        <v>0</v>
      </c>
      <c r="H341" s="72">
        <v>0</v>
      </c>
      <c r="I341" s="94">
        <v>0</v>
      </c>
      <c r="J341" s="94">
        <v>0</v>
      </c>
      <c r="K341" s="120"/>
      <c r="L341" s="93">
        <v>0</v>
      </c>
      <c r="M341" s="94">
        <v>0</v>
      </c>
      <c r="N341" s="68">
        <v>0</v>
      </c>
      <c r="O341" s="68">
        <v>0</v>
      </c>
      <c r="P341" s="93">
        <v>0</v>
      </c>
      <c r="Q341" s="93">
        <v>0</v>
      </c>
      <c r="R341" s="69">
        <f t="shared" si="937"/>
        <v>0</v>
      </c>
      <c r="S341" s="119"/>
      <c r="T341" s="93">
        <v>0</v>
      </c>
      <c r="U341" s="93">
        <v>0</v>
      </c>
      <c r="V341" s="68">
        <v>0</v>
      </c>
      <c r="W341" s="68">
        <v>0</v>
      </c>
      <c r="X341" s="93">
        <v>0</v>
      </c>
      <c r="Y341" s="93">
        <v>0</v>
      </c>
      <c r="Z341" s="69">
        <f t="shared" si="939"/>
        <v>0</v>
      </c>
      <c r="AA341" s="119"/>
      <c r="AB341" s="93">
        <v>0</v>
      </c>
      <c r="AC341" s="93">
        <v>0</v>
      </c>
      <c r="AD341" s="68">
        <v>0</v>
      </c>
      <c r="AE341" s="68">
        <v>0</v>
      </c>
      <c r="AF341" s="93">
        <v>0</v>
      </c>
      <c r="AG341" s="93">
        <v>0</v>
      </c>
      <c r="AH341" s="69">
        <f t="shared" si="941"/>
        <v>0</v>
      </c>
      <c r="AI341" s="119"/>
      <c r="AJ341" s="93">
        <v>0</v>
      </c>
      <c r="AK341" s="93">
        <v>0</v>
      </c>
      <c r="AL341" s="68">
        <v>0</v>
      </c>
      <c r="AM341" s="68">
        <v>0</v>
      </c>
      <c r="AN341" s="93">
        <v>0</v>
      </c>
      <c r="AO341" s="93">
        <v>0</v>
      </c>
      <c r="AP341" s="69">
        <f t="shared" si="943"/>
        <v>0</v>
      </c>
      <c r="AQ341" s="119"/>
      <c r="AR341" s="93">
        <v>0</v>
      </c>
      <c r="AS341" s="93">
        <v>0</v>
      </c>
      <c r="AT341" s="68">
        <v>0</v>
      </c>
      <c r="AU341" s="68">
        <v>0</v>
      </c>
      <c r="AV341" s="93">
        <v>0</v>
      </c>
      <c r="AW341" s="93">
        <v>0</v>
      </c>
      <c r="AX341" s="69">
        <f t="shared" si="945"/>
        <v>0</v>
      </c>
      <c r="AY341" s="119"/>
      <c r="AZ341" s="93">
        <v>0</v>
      </c>
      <c r="BA341" s="93">
        <v>0</v>
      </c>
      <c r="BB341" s="68">
        <v>0</v>
      </c>
      <c r="BC341" s="68">
        <v>0</v>
      </c>
      <c r="BD341" s="93">
        <v>0</v>
      </c>
      <c r="BE341" s="93">
        <v>0</v>
      </c>
      <c r="BF341" s="69">
        <f t="shared" si="947"/>
        <v>0</v>
      </c>
      <c r="BG341" s="119"/>
      <c r="BH341" s="93">
        <v>0</v>
      </c>
      <c r="BI341" s="93">
        <v>0</v>
      </c>
      <c r="BJ341" s="68">
        <v>0</v>
      </c>
      <c r="BK341" s="68">
        <v>0</v>
      </c>
      <c r="BL341" s="93">
        <v>0</v>
      </c>
      <c r="BM341" s="93">
        <v>0</v>
      </c>
      <c r="BN341" s="69">
        <f t="shared" si="949"/>
        <v>0</v>
      </c>
      <c r="BO341" s="119"/>
      <c r="BP341" s="93">
        <v>0</v>
      </c>
      <c r="BQ341" s="93"/>
      <c r="BR341" s="68">
        <v>0</v>
      </c>
      <c r="BS341" s="164">
        <f t="shared" si="950"/>
        <v>0</v>
      </c>
      <c r="BT341" s="93">
        <v>0</v>
      </c>
      <c r="BU341" s="93">
        <v>0</v>
      </c>
      <c r="BV341" s="69">
        <f t="shared" si="951"/>
        <v>0</v>
      </c>
      <c r="BW341" s="117"/>
      <c r="BX341" s="93">
        <v>0</v>
      </c>
      <c r="BY341" s="93">
        <v>0</v>
      </c>
      <c r="BZ341" s="68">
        <v>0</v>
      </c>
      <c r="CA341" s="68">
        <v>0</v>
      </c>
      <c r="CB341" s="93">
        <v>0</v>
      </c>
      <c r="CC341" s="93">
        <v>0</v>
      </c>
      <c r="CD341" s="69">
        <f t="shared" si="953"/>
        <v>0</v>
      </c>
      <c r="CE341" s="117"/>
      <c r="CF341" s="93">
        <v>0</v>
      </c>
      <c r="CG341" s="93"/>
      <c r="CH341" s="68">
        <v>0</v>
      </c>
      <c r="CI341" s="68"/>
      <c r="CJ341" s="93">
        <v>0</v>
      </c>
      <c r="CK341" s="93">
        <v>0</v>
      </c>
      <c r="CL341" s="117"/>
      <c r="CM341" s="93">
        <v>0</v>
      </c>
      <c r="CN341" s="93"/>
      <c r="CO341" s="68">
        <v>0</v>
      </c>
      <c r="CP341" s="68"/>
      <c r="CQ341" s="93">
        <v>0</v>
      </c>
      <c r="CR341" s="93">
        <v>0</v>
      </c>
      <c r="CS341" s="50"/>
      <c r="CT341" s="66">
        <f t="shared" si="954"/>
        <v>0</v>
      </c>
      <c r="CU341" s="66">
        <f t="shared" si="955"/>
        <v>0</v>
      </c>
      <c r="CV341" s="66">
        <f t="shared" si="956"/>
        <v>0</v>
      </c>
      <c r="CW341" s="66">
        <f t="shared" si="957"/>
        <v>0</v>
      </c>
      <c r="CX341" s="66">
        <f t="shared" si="958"/>
        <v>0</v>
      </c>
      <c r="CY341" s="66">
        <f t="shared" si="959"/>
        <v>0</v>
      </c>
    </row>
    <row r="342" spans="1:103" x14ac:dyDescent="0.25">
      <c r="A342" s="77">
        <v>2207021330</v>
      </c>
      <c r="B342" s="76"/>
      <c r="C342" s="75"/>
      <c r="D342" s="168" t="s">
        <v>37</v>
      </c>
      <c r="E342" s="94">
        <v>0</v>
      </c>
      <c r="F342" s="94">
        <v>0</v>
      </c>
      <c r="G342" s="72">
        <v>0</v>
      </c>
      <c r="H342" s="72">
        <v>0</v>
      </c>
      <c r="I342" s="94">
        <v>0</v>
      </c>
      <c r="J342" s="94">
        <v>0</v>
      </c>
      <c r="K342" s="120"/>
      <c r="L342" s="93">
        <v>0</v>
      </c>
      <c r="M342" s="94">
        <v>0</v>
      </c>
      <c r="N342" s="68">
        <v>0</v>
      </c>
      <c r="O342" s="68">
        <v>0</v>
      </c>
      <c r="P342" s="93">
        <v>0</v>
      </c>
      <c r="Q342" s="93">
        <v>0</v>
      </c>
      <c r="R342" s="69">
        <f t="shared" si="937"/>
        <v>0</v>
      </c>
      <c r="S342" s="119"/>
      <c r="T342" s="93">
        <v>0</v>
      </c>
      <c r="U342" s="93">
        <v>0</v>
      </c>
      <c r="V342" s="68">
        <v>0</v>
      </c>
      <c r="W342" s="68">
        <v>0</v>
      </c>
      <c r="X342" s="93">
        <v>0</v>
      </c>
      <c r="Y342" s="93">
        <v>0</v>
      </c>
      <c r="Z342" s="69">
        <f t="shared" si="939"/>
        <v>0</v>
      </c>
      <c r="AA342" s="119"/>
      <c r="AB342" s="93">
        <v>0</v>
      </c>
      <c r="AC342" s="93">
        <v>0</v>
      </c>
      <c r="AD342" s="68">
        <v>0</v>
      </c>
      <c r="AE342" s="68">
        <v>0</v>
      </c>
      <c r="AF342" s="93">
        <v>0</v>
      </c>
      <c r="AG342" s="93">
        <v>0</v>
      </c>
      <c r="AH342" s="69">
        <f t="shared" si="941"/>
        <v>0</v>
      </c>
      <c r="AI342" s="119"/>
      <c r="AJ342" s="93">
        <v>0</v>
      </c>
      <c r="AK342" s="93">
        <v>0</v>
      </c>
      <c r="AL342" s="68">
        <v>0</v>
      </c>
      <c r="AM342" s="68">
        <v>0</v>
      </c>
      <c r="AN342" s="93">
        <v>0</v>
      </c>
      <c r="AO342" s="93">
        <v>0</v>
      </c>
      <c r="AP342" s="69">
        <f t="shared" si="943"/>
        <v>0</v>
      </c>
      <c r="AQ342" s="119"/>
      <c r="AR342" s="93">
        <v>0</v>
      </c>
      <c r="AS342" s="93">
        <v>0</v>
      </c>
      <c r="AT342" s="68">
        <v>0</v>
      </c>
      <c r="AU342" s="68">
        <v>0</v>
      </c>
      <c r="AV342" s="93">
        <v>0</v>
      </c>
      <c r="AW342" s="93">
        <v>0</v>
      </c>
      <c r="AX342" s="69">
        <f t="shared" si="945"/>
        <v>0</v>
      </c>
      <c r="AY342" s="119"/>
      <c r="AZ342" s="93">
        <v>0</v>
      </c>
      <c r="BA342" s="93">
        <v>0</v>
      </c>
      <c r="BB342" s="68">
        <v>0</v>
      </c>
      <c r="BC342" s="68">
        <v>0</v>
      </c>
      <c r="BD342" s="93">
        <v>0</v>
      </c>
      <c r="BE342" s="93">
        <v>0</v>
      </c>
      <c r="BF342" s="69">
        <f t="shared" si="947"/>
        <v>0</v>
      </c>
      <c r="BG342" s="119"/>
      <c r="BH342" s="93">
        <v>0</v>
      </c>
      <c r="BI342" s="93">
        <v>0</v>
      </c>
      <c r="BJ342" s="68">
        <v>0</v>
      </c>
      <c r="BK342" s="68">
        <v>0</v>
      </c>
      <c r="BL342" s="93">
        <v>0</v>
      </c>
      <c r="BM342" s="93">
        <v>0</v>
      </c>
      <c r="BN342" s="69">
        <f t="shared" si="949"/>
        <v>0</v>
      </c>
      <c r="BO342" s="119"/>
      <c r="BP342" s="93">
        <v>0</v>
      </c>
      <c r="BQ342" s="93"/>
      <c r="BR342" s="68">
        <v>0</v>
      </c>
      <c r="BS342" s="164">
        <f t="shared" si="950"/>
        <v>0</v>
      </c>
      <c r="BT342" s="93">
        <v>0</v>
      </c>
      <c r="BU342" s="93">
        <v>0</v>
      </c>
      <c r="BV342" s="69">
        <f t="shared" si="951"/>
        <v>0</v>
      </c>
      <c r="BW342" s="117"/>
      <c r="BX342" s="93">
        <v>0</v>
      </c>
      <c r="BY342" s="93">
        <v>0</v>
      </c>
      <c r="BZ342" s="68">
        <v>0</v>
      </c>
      <c r="CA342" s="68">
        <v>0</v>
      </c>
      <c r="CB342" s="93">
        <v>0</v>
      </c>
      <c r="CC342" s="93">
        <v>0</v>
      </c>
      <c r="CD342" s="69">
        <f t="shared" si="953"/>
        <v>0</v>
      </c>
      <c r="CE342" s="117"/>
      <c r="CF342" s="93">
        <v>0</v>
      </c>
      <c r="CG342" s="93"/>
      <c r="CH342" s="68">
        <v>0</v>
      </c>
      <c r="CI342" s="68"/>
      <c r="CJ342" s="93">
        <v>0</v>
      </c>
      <c r="CK342" s="93">
        <v>0</v>
      </c>
      <c r="CL342" s="117"/>
      <c r="CM342" s="93">
        <v>0</v>
      </c>
      <c r="CN342" s="93"/>
      <c r="CO342" s="68">
        <v>0</v>
      </c>
      <c r="CP342" s="68"/>
      <c r="CQ342" s="93">
        <v>0</v>
      </c>
      <c r="CR342" s="93">
        <v>0</v>
      </c>
      <c r="CS342" s="50"/>
      <c r="CT342" s="66">
        <f t="shared" si="954"/>
        <v>0</v>
      </c>
      <c r="CU342" s="66">
        <f t="shared" si="955"/>
        <v>0</v>
      </c>
      <c r="CV342" s="66">
        <f t="shared" si="956"/>
        <v>0</v>
      </c>
      <c r="CW342" s="66">
        <f t="shared" si="957"/>
        <v>0</v>
      </c>
      <c r="CX342" s="66">
        <f t="shared" si="958"/>
        <v>0</v>
      </c>
      <c r="CY342" s="66">
        <f t="shared" si="959"/>
        <v>0</v>
      </c>
    </row>
    <row r="343" spans="1:103" ht="25.5" x14ac:dyDescent="0.25">
      <c r="A343" s="77">
        <v>2207021390</v>
      </c>
      <c r="B343" s="76"/>
      <c r="C343" s="75"/>
      <c r="D343" s="169" t="s">
        <v>76</v>
      </c>
      <c r="E343" s="136">
        <v>0</v>
      </c>
      <c r="F343" s="136">
        <v>0</v>
      </c>
      <c r="G343" s="72">
        <v>0</v>
      </c>
      <c r="H343" s="72">
        <v>0</v>
      </c>
      <c r="I343" s="136">
        <v>0</v>
      </c>
      <c r="J343" s="136">
        <v>0</v>
      </c>
      <c r="K343" s="120"/>
      <c r="L343" s="175">
        <v>0</v>
      </c>
      <c r="M343" s="136">
        <v>0</v>
      </c>
      <c r="N343" s="68">
        <v>0</v>
      </c>
      <c r="O343" s="68">
        <v>0</v>
      </c>
      <c r="P343" s="175">
        <v>0</v>
      </c>
      <c r="Q343" s="175">
        <v>0</v>
      </c>
      <c r="R343" s="69">
        <f t="shared" si="937"/>
        <v>0</v>
      </c>
      <c r="S343" s="119"/>
      <c r="T343" s="175">
        <v>0</v>
      </c>
      <c r="U343" s="175">
        <v>0</v>
      </c>
      <c r="V343" s="68">
        <v>0</v>
      </c>
      <c r="W343" s="68">
        <v>0</v>
      </c>
      <c r="X343" s="175">
        <v>0</v>
      </c>
      <c r="Y343" s="175">
        <v>0</v>
      </c>
      <c r="Z343" s="69">
        <f t="shared" si="939"/>
        <v>0</v>
      </c>
      <c r="AA343" s="119"/>
      <c r="AB343" s="175">
        <v>0</v>
      </c>
      <c r="AC343" s="175">
        <v>0</v>
      </c>
      <c r="AD343" s="68">
        <v>0</v>
      </c>
      <c r="AE343" s="68">
        <v>0</v>
      </c>
      <c r="AF343" s="175">
        <v>0</v>
      </c>
      <c r="AG343" s="175">
        <v>0</v>
      </c>
      <c r="AH343" s="69">
        <f t="shared" si="941"/>
        <v>0</v>
      </c>
      <c r="AI343" s="119"/>
      <c r="AJ343" s="175">
        <v>0</v>
      </c>
      <c r="AK343" s="175">
        <v>0</v>
      </c>
      <c r="AL343" s="68">
        <v>0</v>
      </c>
      <c r="AM343" s="68">
        <v>0</v>
      </c>
      <c r="AN343" s="175">
        <v>0</v>
      </c>
      <c r="AO343" s="175">
        <v>0</v>
      </c>
      <c r="AP343" s="69">
        <f t="shared" si="943"/>
        <v>0</v>
      </c>
      <c r="AQ343" s="119"/>
      <c r="AR343" s="175">
        <v>0</v>
      </c>
      <c r="AS343" s="175">
        <v>0</v>
      </c>
      <c r="AT343" s="68">
        <v>0</v>
      </c>
      <c r="AU343" s="68">
        <v>0</v>
      </c>
      <c r="AV343" s="175">
        <v>0</v>
      </c>
      <c r="AW343" s="175">
        <v>0</v>
      </c>
      <c r="AX343" s="69">
        <f t="shared" si="945"/>
        <v>0</v>
      </c>
      <c r="AY343" s="119"/>
      <c r="AZ343" s="175">
        <v>0</v>
      </c>
      <c r="BA343" s="175">
        <v>0</v>
      </c>
      <c r="BB343" s="68">
        <v>0</v>
      </c>
      <c r="BC343" s="68">
        <v>0</v>
      </c>
      <c r="BD343" s="175">
        <v>0</v>
      </c>
      <c r="BE343" s="175">
        <v>0</v>
      </c>
      <c r="BF343" s="69">
        <f t="shared" si="947"/>
        <v>0</v>
      </c>
      <c r="BG343" s="119"/>
      <c r="BH343" s="175">
        <v>0</v>
      </c>
      <c r="BI343" s="175">
        <v>0</v>
      </c>
      <c r="BJ343" s="68">
        <v>0</v>
      </c>
      <c r="BK343" s="68">
        <v>0</v>
      </c>
      <c r="BL343" s="175">
        <v>0</v>
      </c>
      <c r="BM343" s="175">
        <v>0</v>
      </c>
      <c r="BN343" s="69">
        <f t="shared" si="949"/>
        <v>0</v>
      </c>
      <c r="BO343" s="119"/>
      <c r="BP343" s="175">
        <v>0</v>
      </c>
      <c r="BQ343" s="175"/>
      <c r="BR343" s="68">
        <v>0</v>
      </c>
      <c r="BS343" s="176">
        <f t="shared" si="950"/>
        <v>0</v>
      </c>
      <c r="BT343" s="175">
        <v>0</v>
      </c>
      <c r="BU343" s="175">
        <v>0</v>
      </c>
      <c r="BV343" s="69">
        <f t="shared" si="951"/>
        <v>0</v>
      </c>
      <c r="BW343" s="117"/>
      <c r="BX343" s="175">
        <v>0</v>
      </c>
      <c r="BY343" s="175">
        <v>0</v>
      </c>
      <c r="BZ343" s="68">
        <v>0</v>
      </c>
      <c r="CA343" s="68">
        <v>0</v>
      </c>
      <c r="CB343" s="175">
        <v>0</v>
      </c>
      <c r="CC343" s="175">
        <v>0</v>
      </c>
      <c r="CD343" s="69">
        <f t="shared" si="953"/>
        <v>0</v>
      </c>
      <c r="CE343" s="117"/>
      <c r="CF343" s="175">
        <v>0</v>
      </c>
      <c r="CG343" s="175"/>
      <c r="CH343" s="68">
        <v>0</v>
      </c>
      <c r="CI343" s="68"/>
      <c r="CJ343" s="175">
        <v>0</v>
      </c>
      <c r="CK343" s="175">
        <v>0</v>
      </c>
      <c r="CL343" s="117"/>
      <c r="CM343" s="175">
        <v>0</v>
      </c>
      <c r="CN343" s="175"/>
      <c r="CO343" s="68">
        <v>0</v>
      </c>
      <c r="CP343" s="68"/>
      <c r="CQ343" s="175">
        <v>0</v>
      </c>
      <c r="CR343" s="175">
        <v>0</v>
      </c>
      <c r="CS343" s="50"/>
      <c r="CT343" s="66">
        <f t="shared" si="954"/>
        <v>0</v>
      </c>
      <c r="CU343" s="66">
        <f t="shared" si="955"/>
        <v>0</v>
      </c>
      <c r="CV343" s="66">
        <f t="shared" si="956"/>
        <v>0</v>
      </c>
      <c r="CW343" s="66">
        <f t="shared" si="957"/>
        <v>0</v>
      </c>
      <c r="CX343" s="66">
        <f t="shared" si="958"/>
        <v>0</v>
      </c>
      <c r="CY343" s="66">
        <f t="shared" si="959"/>
        <v>0</v>
      </c>
    </row>
    <row r="344" spans="1:103" x14ac:dyDescent="0.25">
      <c r="A344" s="77">
        <v>2207022000</v>
      </c>
      <c r="B344" s="76"/>
      <c r="C344" s="75"/>
      <c r="D344" s="75" t="s">
        <v>80</v>
      </c>
      <c r="E344" s="74">
        <f>E345+E346+E347</f>
        <v>0</v>
      </c>
      <c r="F344" s="74">
        <f>F345+F346+F347</f>
        <v>0</v>
      </c>
      <c r="G344" s="72">
        <v>0</v>
      </c>
      <c r="H344" s="72">
        <v>0</v>
      </c>
      <c r="I344" s="74">
        <f>I345+I346+I347</f>
        <v>0</v>
      </c>
      <c r="J344" s="74">
        <f>J345+J346+J347</f>
        <v>0</v>
      </c>
      <c r="K344" s="120"/>
      <c r="L344" s="69">
        <f>L345+L346+L347</f>
        <v>0</v>
      </c>
      <c r="M344" s="74">
        <f>M345+M346+M347</f>
        <v>0</v>
      </c>
      <c r="N344" s="68">
        <v>0</v>
      </c>
      <c r="O344" s="68">
        <v>0</v>
      </c>
      <c r="P344" s="69">
        <f>P345+P346+P347</f>
        <v>0</v>
      </c>
      <c r="Q344" s="69">
        <f>Q345+Q346+Q347</f>
        <v>0</v>
      </c>
      <c r="R344" s="69">
        <f t="shared" si="937"/>
        <v>0</v>
      </c>
      <c r="S344" s="119"/>
      <c r="T344" s="69">
        <f>T345+T346+T347</f>
        <v>0</v>
      </c>
      <c r="U344" s="69">
        <f>U345+U346+U347</f>
        <v>0</v>
      </c>
      <c r="V344" s="68">
        <v>0</v>
      </c>
      <c r="W344" s="68">
        <v>0</v>
      </c>
      <c r="X344" s="69">
        <f>X345+X346+X347</f>
        <v>0</v>
      </c>
      <c r="Y344" s="69">
        <f>Y345+Y346+Y347</f>
        <v>0</v>
      </c>
      <c r="Z344" s="69">
        <f t="shared" si="939"/>
        <v>0</v>
      </c>
      <c r="AA344" s="119"/>
      <c r="AB344" s="69">
        <f>AB345+AB346+AB347</f>
        <v>0</v>
      </c>
      <c r="AC344" s="69">
        <f>AC345+AC346+AC347</f>
        <v>0</v>
      </c>
      <c r="AD344" s="68">
        <v>0</v>
      </c>
      <c r="AE344" s="68">
        <v>0</v>
      </c>
      <c r="AF344" s="69">
        <f>AF345+AF346+AF347</f>
        <v>0</v>
      </c>
      <c r="AG344" s="69">
        <f>AG345+AG346+AG347</f>
        <v>0</v>
      </c>
      <c r="AH344" s="69">
        <f t="shared" si="941"/>
        <v>0</v>
      </c>
      <c r="AI344" s="119"/>
      <c r="AJ344" s="69">
        <f>AJ345+AJ346+AJ347</f>
        <v>0</v>
      </c>
      <c r="AK344" s="69">
        <f>AK345+AK346+AK347</f>
        <v>0</v>
      </c>
      <c r="AL344" s="68">
        <v>0</v>
      </c>
      <c r="AM344" s="68">
        <v>0</v>
      </c>
      <c r="AN344" s="69">
        <f>AN345+AN346+AN347</f>
        <v>0</v>
      </c>
      <c r="AO344" s="69">
        <f>AO345+AO346+AO347</f>
        <v>0</v>
      </c>
      <c r="AP344" s="69">
        <f t="shared" si="943"/>
        <v>0</v>
      </c>
      <c r="AQ344" s="119"/>
      <c r="AR344" s="69">
        <f>AR345+AR346+AR347</f>
        <v>0</v>
      </c>
      <c r="AS344" s="69">
        <f>AS345+AS346+AS347</f>
        <v>0</v>
      </c>
      <c r="AT344" s="68">
        <v>0</v>
      </c>
      <c r="AU344" s="68">
        <v>0</v>
      </c>
      <c r="AV344" s="69">
        <f>AV345+AV346+AV347</f>
        <v>0</v>
      </c>
      <c r="AW344" s="69">
        <f>AW345+AW346+AW347</f>
        <v>0</v>
      </c>
      <c r="AX344" s="69">
        <f t="shared" si="945"/>
        <v>0</v>
      </c>
      <c r="AY344" s="119"/>
      <c r="AZ344" s="69">
        <f>AZ345+AZ346+AZ347</f>
        <v>0</v>
      </c>
      <c r="BA344" s="69">
        <f>BA345+BA346+BA347</f>
        <v>0</v>
      </c>
      <c r="BB344" s="68">
        <v>0</v>
      </c>
      <c r="BC344" s="68">
        <v>0</v>
      </c>
      <c r="BD344" s="69">
        <f>BD345+BD346+BD347</f>
        <v>0</v>
      </c>
      <c r="BE344" s="69">
        <f>BE345+BE346+BE347</f>
        <v>0</v>
      </c>
      <c r="BF344" s="69">
        <f t="shared" si="947"/>
        <v>0</v>
      </c>
      <c r="BG344" s="119"/>
      <c r="BH344" s="69">
        <f>BH345+BH346+BH347</f>
        <v>0</v>
      </c>
      <c r="BI344" s="69">
        <f>BI345+BI346+BI347</f>
        <v>0</v>
      </c>
      <c r="BJ344" s="68">
        <v>0</v>
      </c>
      <c r="BK344" s="68">
        <v>0</v>
      </c>
      <c r="BL344" s="69">
        <f>BL345+BL346+BL347</f>
        <v>0</v>
      </c>
      <c r="BM344" s="69">
        <f>BM345+BM346+BM347</f>
        <v>0</v>
      </c>
      <c r="BN344" s="69">
        <f t="shared" si="949"/>
        <v>0</v>
      </c>
      <c r="BO344" s="119"/>
      <c r="BP344" s="69">
        <f>BP345+BP346+BP347</f>
        <v>0</v>
      </c>
      <c r="BQ344" s="69"/>
      <c r="BR344" s="68">
        <v>0</v>
      </c>
      <c r="BS344" s="164">
        <f t="shared" si="950"/>
        <v>0</v>
      </c>
      <c r="BT344" s="69">
        <f>BT345+BT346+BT347</f>
        <v>0</v>
      </c>
      <c r="BU344" s="69">
        <f>BU345+BU346+BU347</f>
        <v>0</v>
      </c>
      <c r="BV344" s="69">
        <f t="shared" si="951"/>
        <v>0</v>
      </c>
      <c r="BW344" s="117"/>
      <c r="BX344" s="69">
        <f>BX345+BX346+BX347</f>
        <v>0</v>
      </c>
      <c r="BY344" s="69">
        <f>BY345+BY346+BY347</f>
        <v>0</v>
      </c>
      <c r="BZ344" s="68">
        <v>0</v>
      </c>
      <c r="CA344" s="68">
        <v>0</v>
      </c>
      <c r="CB344" s="69">
        <f>CB345+CB346+CB347</f>
        <v>0</v>
      </c>
      <c r="CC344" s="69">
        <f>CC345+CC346+CC347</f>
        <v>0</v>
      </c>
      <c r="CD344" s="69">
        <f t="shared" si="953"/>
        <v>0</v>
      </c>
      <c r="CE344" s="117"/>
      <c r="CF344" s="69">
        <f>CF345+CF346+CF347</f>
        <v>0</v>
      </c>
      <c r="CG344" s="69"/>
      <c r="CH344" s="68">
        <v>0</v>
      </c>
      <c r="CI344" s="68"/>
      <c r="CJ344" s="69">
        <f>CJ345+CJ346+CJ347</f>
        <v>0</v>
      </c>
      <c r="CK344" s="69">
        <f>CK345+CK346+CK347</f>
        <v>0</v>
      </c>
      <c r="CL344" s="117"/>
      <c r="CM344" s="69">
        <f>CM345+CM346+CM347</f>
        <v>0</v>
      </c>
      <c r="CN344" s="69"/>
      <c r="CO344" s="68">
        <v>0</v>
      </c>
      <c r="CP344" s="68"/>
      <c r="CQ344" s="69">
        <f>CQ345+CQ346+CQ347</f>
        <v>0</v>
      </c>
      <c r="CR344" s="69">
        <f>CR345+CR346+CR347</f>
        <v>0</v>
      </c>
      <c r="CS344" s="50"/>
      <c r="CT344" s="66">
        <f t="shared" si="954"/>
        <v>0</v>
      </c>
      <c r="CU344" s="66">
        <f t="shared" si="955"/>
        <v>0</v>
      </c>
      <c r="CV344" s="66">
        <f t="shared" si="956"/>
        <v>0</v>
      </c>
      <c r="CW344" s="66">
        <f t="shared" si="957"/>
        <v>0</v>
      </c>
      <c r="CX344" s="66">
        <f t="shared" si="958"/>
        <v>0</v>
      </c>
      <c r="CY344" s="66">
        <f t="shared" si="959"/>
        <v>0</v>
      </c>
    </row>
    <row r="345" spans="1:103" x14ac:dyDescent="0.25">
      <c r="A345" s="77">
        <v>2207022100</v>
      </c>
      <c r="B345" s="76"/>
      <c r="C345" s="75"/>
      <c r="D345" s="95" t="s">
        <v>79</v>
      </c>
      <c r="E345" s="136">
        <v>0</v>
      </c>
      <c r="F345" s="136">
        <v>0</v>
      </c>
      <c r="G345" s="72">
        <v>0</v>
      </c>
      <c r="H345" s="72">
        <v>0</v>
      </c>
      <c r="I345" s="136">
        <v>0</v>
      </c>
      <c r="J345" s="136">
        <v>0</v>
      </c>
      <c r="K345" s="120"/>
      <c r="L345" s="175">
        <v>0</v>
      </c>
      <c r="M345" s="136">
        <v>0</v>
      </c>
      <c r="N345" s="68">
        <v>0</v>
      </c>
      <c r="O345" s="68">
        <v>0</v>
      </c>
      <c r="P345" s="175">
        <v>0</v>
      </c>
      <c r="Q345" s="175">
        <v>0</v>
      </c>
      <c r="R345" s="69">
        <f t="shared" si="937"/>
        <v>0</v>
      </c>
      <c r="S345" s="119"/>
      <c r="T345" s="175">
        <v>0</v>
      </c>
      <c r="U345" s="175">
        <v>0</v>
      </c>
      <c r="V345" s="68">
        <v>0</v>
      </c>
      <c r="W345" s="68">
        <v>0</v>
      </c>
      <c r="X345" s="175">
        <v>0</v>
      </c>
      <c r="Y345" s="175">
        <v>0</v>
      </c>
      <c r="Z345" s="69">
        <f t="shared" si="939"/>
        <v>0</v>
      </c>
      <c r="AA345" s="119"/>
      <c r="AB345" s="175">
        <v>0</v>
      </c>
      <c r="AC345" s="175">
        <v>0</v>
      </c>
      <c r="AD345" s="68">
        <v>0</v>
      </c>
      <c r="AE345" s="68">
        <v>0</v>
      </c>
      <c r="AF345" s="175">
        <v>0</v>
      </c>
      <c r="AG345" s="175">
        <v>0</v>
      </c>
      <c r="AH345" s="69">
        <f t="shared" si="941"/>
        <v>0</v>
      </c>
      <c r="AI345" s="119"/>
      <c r="AJ345" s="175">
        <v>0</v>
      </c>
      <c r="AK345" s="175">
        <v>0</v>
      </c>
      <c r="AL345" s="68">
        <v>0</v>
      </c>
      <c r="AM345" s="68">
        <v>0</v>
      </c>
      <c r="AN345" s="175">
        <v>0</v>
      </c>
      <c r="AO345" s="175">
        <v>0</v>
      </c>
      <c r="AP345" s="69">
        <f t="shared" si="943"/>
        <v>0</v>
      </c>
      <c r="AQ345" s="119"/>
      <c r="AR345" s="175">
        <v>0</v>
      </c>
      <c r="AS345" s="175">
        <v>0</v>
      </c>
      <c r="AT345" s="68">
        <v>0</v>
      </c>
      <c r="AU345" s="68">
        <v>0</v>
      </c>
      <c r="AV345" s="175">
        <v>0</v>
      </c>
      <c r="AW345" s="175">
        <v>0</v>
      </c>
      <c r="AX345" s="69">
        <f t="shared" si="945"/>
        <v>0</v>
      </c>
      <c r="AY345" s="119"/>
      <c r="AZ345" s="175">
        <v>0</v>
      </c>
      <c r="BA345" s="175">
        <v>0</v>
      </c>
      <c r="BB345" s="68">
        <v>0</v>
      </c>
      <c r="BC345" s="68">
        <v>0</v>
      </c>
      <c r="BD345" s="175">
        <v>0</v>
      </c>
      <c r="BE345" s="175">
        <v>0</v>
      </c>
      <c r="BF345" s="69">
        <f t="shared" si="947"/>
        <v>0</v>
      </c>
      <c r="BG345" s="119"/>
      <c r="BH345" s="175">
        <v>0</v>
      </c>
      <c r="BI345" s="175">
        <v>0</v>
      </c>
      <c r="BJ345" s="68">
        <v>0</v>
      </c>
      <c r="BK345" s="68">
        <v>0</v>
      </c>
      <c r="BL345" s="175">
        <v>0</v>
      </c>
      <c r="BM345" s="175">
        <v>0</v>
      </c>
      <c r="BN345" s="69">
        <f t="shared" si="949"/>
        <v>0</v>
      </c>
      <c r="BO345" s="119"/>
      <c r="BP345" s="175">
        <v>0</v>
      </c>
      <c r="BQ345" s="175"/>
      <c r="BR345" s="68">
        <v>0</v>
      </c>
      <c r="BS345" s="164">
        <f t="shared" si="950"/>
        <v>0</v>
      </c>
      <c r="BT345" s="175">
        <v>0</v>
      </c>
      <c r="BU345" s="175">
        <v>0</v>
      </c>
      <c r="BV345" s="69">
        <f t="shared" si="951"/>
        <v>0</v>
      </c>
      <c r="BW345" s="117"/>
      <c r="BX345" s="175">
        <v>0</v>
      </c>
      <c r="BY345" s="175">
        <v>0</v>
      </c>
      <c r="BZ345" s="68">
        <v>0</v>
      </c>
      <c r="CA345" s="68">
        <v>0</v>
      </c>
      <c r="CB345" s="175">
        <v>0</v>
      </c>
      <c r="CC345" s="175">
        <v>0</v>
      </c>
      <c r="CD345" s="69">
        <f t="shared" si="953"/>
        <v>0</v>
      </c>
      <c r="CE345" s="117"/>
      <c r="CF345" s="175">
        <v>0</v>
      </c>
      <c r="CG345" s="175"/>
      <c r="CH345" s="68">
        <v>0</v>
      </c>
      <c r="CI345" s="68"/>
      <c r="CJ345" s="175">
        <v>0</v>
      </c>
      <c r="CK345" s="175">
        <v>0</v>
      </c>
      <c r="CL345" s="117"/>
      <c r="CM345" s="175">
        <v>0</v>
      </c>
      <c r="CN345" s="175"/>
      <c r="CO345" s="68">
        <v>0</v>
      </c>
      <c r="CP345" s="68"/>
      <c r="CQ345" s="175">
        <v>0</v>
      </c>
      <c r="CR345" s="175">
        <v>0</v>
      </c>
      <c r="CS345" s="50"/>
      <c r="CT345" s="66">
        <f t="shared" si="954"/>
        <v>0</v>
      </c>
      <c r="CU345" s="66">
        <f t="shared" si="955"/>
        <v>0</v>
      </c>
      <c r="CV345" s="66">
        <f t="shared" si="956"/>
        <v>0</v>
      </c>
      <c r="CW345" s="66">
        <f t="shared" si="957"/>
        <v>0</v>
      </c>
      <c r="CX345" s="66">
        <f t="shared" si="958"/>
        <v>0</v>
      </c>
      <c r="CY345" s="66">
        <f t="shared" si="959"/>
        <v>0</v>
      </c>
    </row>
    <row r="346" spans="1:103" x14ac:dyDescent="0.25">
      <c r="A346" s="77">
        <v>2207022200</v>
      </c>
      <c r="B346" s="76"/>
      <c r="C346" s="75"/>
      <c r="D346" s="95" t="s">
        <v>78</v>
      </c>
      <c r="E346" s="136">
        <v>0</v>
      </c>
      <c r="F346" s="136">
        <v>0</v>
      </c>
      <c r="G346" s="72">
        <v>0</v>
      </c>
      <c r="H346" s="72">
        <v>0</v>
      </c>
      <c r="I346" s="136">
        <v>0</v>
      </c>
      <c r="J346" s="136">
        <v>0</v>
      </c>
      <c r="K346" s="120"/>
      <c r="L346" s="175">
        <v>0</v>
      </c>
      <c r="M346" s="136">
        <v>0</v>
      </c>
      <c r="N346" s="68">
        <v>0</v>
      </c>
      <c r="O346" s="68">
        <v>0</v>
      </c>
      <c r="P346" s="175">
        <v>0</v>
      </c>
      <c r="Q346" s="175">
        <v>0</v>
      </c>
      <c r="R346" s="69">
        <f t="shared" si="937"/>
        <v>0</v>
      </c>
      <c r="S346" s="119"/>
      <c r="T346" s="175">
        <v>0</v>
      </c>
      <c r="U346" s="175">
        <v>0</v>
      </c>
      <c r="V346" s="68">
        <v>0</v>
      </c>
      <c r="W346" s="68">
        <v>0</v>
      </c>
      <c r="X346" s="175">
        <v>0</v>
      </c>
      <c r="Y346" s="175">
        <v>0</v>
      </c>
      <c r="Z346" s="69">
        <f t="shared" si="939"/>
        <v>0</v>
      </c>
      <c r="AA346" s="119"/>
      <c r="AB346" s="175">
        <v>0</v>
      </c>
      <c r="AC346" s="175">
        <v>0</v>
      </c>
      <c r="AD346" s="68">
        <v>0</v>
      </c>
      <c r="AE346" s="68">
        <v>0</v>
      </c>
      <c r="AF346" s="175">
        <v>0</v>
      </c>
      <c r="AG346" s="175">
        <v>0</v>
      </c>
      <c r="AH346" s="69">
        <f t="shared" si="941"/>
        <v>0</v>
      </c>
      <c r="AI346" s="119"/>
      <c r="AJ346" s="175">
        <v>0</v>
      </c>
      <c r="AK346" s="175">
        <v>0</v>
      </c>
      <c r="AL346" s="68">
        <v>0</v>
      </c>
      <c r="AM346" s="68">
        <v>0</v>
      </c>
      <c r="AN346" s="175">
        <v>0</v>
      </c>
      <c r="AO346" s="175">
        <v>0</v>
      </c>
      <c r="AP346" s="69">
        <f t="shared" si="943"/>
        <v>0</v>
      </c>
      <c r="AQ346" s="119"/>
      <c r="AR346" s="175">
        <v>0</v>
      </c>
      <c r="AS346" s="175">
        <v>0</v>
      </c>
      <c r="AT346" s="68">
        <v>0</v>
      </c>
      <c r="AU346" s="68">
        <v>0</v>
      </c>
      <c r="AV346" s="175">
        <v>0</v>
      </c>
      <c r="AW346" s="175">
        <v>0</v>
      </c>
      <c r="AX346" s="69">
        <f t="shared" si="945"/>
        <v>0</v>
      </c>
      <c r="AY346" s="119"/>
      <c r="AZ346" s="175">
        <v>0</v>
      </c>
      <c r="BA346" s="175">
        <v>0</v>
      </c>
      <c r="BB346" s="68">
        <v>0</v>
      </c>
      <c r="BC346" s="68">
        <v>0</v>
      </c>
      <c r="BD346" s="175">
        <v>0</v>
      </c>
      <c r="BE346" s="175">
        <v>0</v>
      </c>
      <c r="BF346" s="69">
        <f t="shared" si="947"/>
        <v>0</v>
      </c>
      <c r="BG346" s="119"/>
      <c r="BH346" s="175">
        <v>0</v>
      </c>
      <c r="BI346" s="175">
        <v>0</v>
      </c>
      <c r="BJ346" s="68">
        <v>0</v>
      </c>
      <c r="BK346" s="68">
        <v>0</v>
      </c>
      <c r="BL346" s="175">
        <v>0</v>
      </c>
      <c r="BM346" s="175">
        <v>0</v>
      </c>
      <c r="BN346" s="69">
        <f t="shared" si="949"/>
        <v>0</v>
      </c>
      <c r="BO346" s="119"/>
      <c r="BP346" s="175">
        <v>0</v>
      </c>
      <c r="BQ346" s="175"/>
      <c r="BR346" s="68">
        <v>0</v>
      </c>
      <c r="BS346" s="176">
        <f t="shared" si="950"/>
        <v>0</v>
      </c>
      <c r="BT346" s="175">
        <v>0</v>
      </c>
      <c r="BU346" s="175">
        <v>0</v>
      </c>
      <c r="BV346" s="69">
        <f t="shared" si="951"/>
        <v>0</v>
      </c>
      <c r="BW346" s="117"/>
      <c r="BX346" s="175">
        <v>0</v>
      </c>
      <c r="BY346" s="175">
        <v>0</v>
      </c>
      <c r="BZ346" s="68">
        <v>0</v>
      </c>
      <c r="CA346" s="68">
        <v>0</v>
      </c>
      <c r="CB346" s="175">
        <v>0</v>
      </c>
      <c r="CC346" s="175">
        <v>0</v>
      </c>
      <c r="CD346" s="69">
        <f t="shared" si="953"/>
        <v>0</v>
      </c>
      <c r="CE346" s="117"/>
      <c r="CF346" s="175">
        <v>0</v>
      </c>
      <c r="CG346" s="175"/>
      <c r="CH346" s="68">
        <v>0</v>
      </c>
      <c r="CI346" s="68"/>
      <c r="CJ346" s="175">
        <v>0</v>
      </c>
      <c r="CK346" s="175">
        <v>0</v>
      </c>
      <c r="CL346" s="117"/>
      <c r="CM346" s="175">
        <v>0</v>
      </c>
      <c r="CN346" s="175"/>
      <c r="CO346" s="68">
        <v>0</v>
      </c>
      <c r="CP346" s="68"/>
      <c r="CQ346" s="175">
        <v>0</v>
      </c>
      <c r="CR346" s="175">
        <v>0</v>
      </c>
      <c r="CS346" s="50"/>
      <c r="CT346" s="66">
        <f t="shared" si="954"/>
        <v>0</v>
      </c>
      <c r="CU346" s="66">
        <f t="shared" si="955"/>
        <v>0</v>
      </c>
      <c r="CV346" s="66">
        <f t="shared" si="956"/>
        <v>0</v>
      </c>
      <c r="CW346" s="66">
        <f t="shared" si="957"/>
        <v>0</v>
      </c>
      <c r="CX346" s="66">
        <f t="shared" si="958"/>
        <v>0</v>
      </c>
      <c r="CY346" s="66">
        <f t="shared" si="959"/>
        <v>0</v>
      </c>
    </row>
    <row r="347" spans="1:103" x14ac:dyDescent="0.25">
      <c r="A347" s="77">
        <v>2207022300</v>
      </c>
      <c r="B347" s="76"/>
      <c r="C347" s="75"/>
      <c r="D347" s="75" t="s">
        <v>77</v>
      </c>
      <c r="E347" s="94">
        <f>SUM(E348:E351)</f>
        <v>0</v>
      </c>
      <c r="F347" s="94">
        <f>SUM(F348:F351)</f>
        <v>0</v>
      </c>
      <c r="G347" s="72">
        <v>0</v>
      </c>
      <c r="H347" s="72">
        <v>0</v>
      </c>
      <c r="I347" s="94">
        <f>SUM(I348:I351)</f>
        <v>0</v>
      </c>
      <c r="J347" s="94">
        <f>SUM(J348:J351)</f>
        <v>0</v>
      </c>
      <c r="K347" s="120"/>
      <c r="L347" s="93">
        <f>SUM(L348:L351)</f>
        <v>0</v>
      </c>
      <c r="M347" s="94">
        <f>SUM(M348:M351)</f>
        <v>0</v>
      </c>
      <c r="N347" s="68">
        <v>0</v>
      </c>
      <c r="O347" s="68">
        <v>0</v>
      </c>
      <c r="P347" s="93">
        <f>SUM(P348:P351)</f>
        <v>0</v>
      </c>
      <c r="Q347" s="93">
        <f>SUM(Q348:Q351)</f>
        <v>0</v>
      </c>
      <c r="R347" s="69">
        <f t="shared" si="937"/>
        <v>0</v>
      </c>
      <c r="S347" s="119"/>
      <c r="T347" s="93">
        <f>SUM(T348:T351)</f>
        <v>0</v>
      </c>
      <c r="U347" s="93">
        <f>SUM(U348:U351)</f>
        <v>0</v>
      </c>
      <c r="V347" s="68">
        <v>0</v>
      </c>
      <c r="W347" s="68">
        <v>0</v>
      </c>
      <c r="X347" s="93">
        <f>SUM(X348:X351)</f>
        <v>0</v>
      </c>
      <c r="Y347" s="93">
        <f>SUM(Y348:Y351)</f>
        <v>0</v>
      </c>
      <c r="Z347" s="69">
        <f t="shared" si="939"/>
        <v>0</v>
      </c>
      <c r="AA347" s="119"/>
      <c r="AB347" s="93">
        <f>SUM(AB348:AB351)</f>
        <v>0</v>
      </c>
      <c r="AC347" s="93">
        <f>SUM(AC348:AC351)</f>
        <v>0</v>
      </c>
      <c r="AD347" s="68">
        <v>0</v>
      </c>
      <c r="AE347" s="68">
        <v>0</v>
      </c>
      <c r="AF347" s="93">
        <f>SUM(AF348:AF351)</f>
        <v>0</v>
      </c>
      <c r="AG347" s="93">
        <f>SUM(AG348:AG351)</f>
        <v>0</v>
      </c>
      <c r="AH347" s="69">
        <f t="shared" si="941"/>
        <v>0</v>
      </c>
      <c r="AI347" s="119"/>
      <c r="AJ347" s="93">
        <f>SUM(AJ348:AJ351)</f>
        <v>0</v>
      </c>
      <c r="AK347" s="93">
        <f>SUM(AK348:AK351)</f>
        <v>0</v>
      </c>
      <c r="AL347" s="68">
        <v>0</v>
      </c>
      <c r="AM347" s="68">
        <v>0</v>
      </c>
      <c r="AN347" s="93">
        <f>SUM(AN348:AN351)</f>
        <v>0</v>
      </c>
      <c r="AO347" s="93">
        <f>SUM(AO348:AO351)</f>
        <v>0</v>
      </c>
      <c r="AP347" s="69">
        <f t="shared" si="943"/>
        <v>0</v>
      </c>
      <c r="AQ347" s="119"/>
      <c r="AR347" s="93">
        <f>SUM(AR348:AR351)</f>
        <v>0</v>
      </c>
      <c r="AS347" s="93">
        <f>SUM(AS348:AS351)</f>
        <v>0</v>
      </c>
      <c r="AT347" s="68">
        <v>0</v>
      </c>
      <c r="AU347" s="68">
        <v>0</v>
      </c>
      <c r="AV347" s="93">
        <f>SUM(AV348:AV351)</f>
        <v>0</v>
      </c>
      <c r="AW347" s="93">
        <f>SUM(AW348:AW351)</f>
        <v>0</v>
      </c>
      <c r="AX347" s="69">
        <f t="shared" si="945"/>
        <v>0</v>
      </c>
      <c r="AY347" s="119"/>
      <c r="AZ347" s="93">
        <f>SUM(AZ348:AZ351)</f>
        <v>0</v>
      </c>
      <c r="BA347" s="93">
        <f>SUM(BA348:BA351)</f>
        <v>0</v>
      </c>
      <c r="BB347" s="68">
        <v>0</v>
      </c>
      <c r="BC347" s="68">
        <v>0</v>
      </c>
      <c r="BD347" s="93">
        <f>SUM(BD348:BD351)</f>
        <v>0</v>
      </c>
      <c r="BE347" s="93">
        <f>SUM(BE348:BE351)</f>
        <v>0</v>
      </c>
      <c r="BF347" s="69">
        <f t="shared" si="947"/>
        <v>0</v>
      </c>
      <c r="BG347" s="119"/>
      <c r="BH347" s="93">
        <f>SUM(BH348:BH351)</f>
        <v>0</v>
      </c>
      <c r="BI347" s="93">
        <f>SUM(BI348:BI351)</f>
        <v>0</v>
      </c>
      <c r="BJ347" s="68">
        <v>0</v>
      </c>
      <c r="BK347" s="68">
        <v>0</v>
      </c>
      <c r="BL347" s="93">
        <f>SUM(BL348:BL351)</f>
        <v>0</v>
      </c>
      <c r="BM347" s="93">
        <f>SUM(BM348:BM351)</f>
        <v>0</v>
      </c>
      <c r="BN347" s="69">
        <f t="shared" si="949"/>
        <v>0</v>
      </c>
      <c r="BO347" s="119"/>
      <c r="BP347" s="93">
        <f>SUM(BP348:BP351)</f>
        <v>0</v>
      </c>
      <c r="BQ347" s="93"/>
      <c r="BR347" s="68">
        <v>0</v>
      </c>
      <c r="BS347" s="164">
        <f t="shared" si="950"/>
        <v>0</v>
      </c>
      <c r="BT347" s="93">
        <f>SUM(BT348:BT351)</f>
        <v>0</v>
      </c>
      <c r="BU347" s="93">
        <f>SUM(BU348:BU351)</f>
        <v>0</v>
      </c>
      <c r="BV347" s="69">
        <f t="shared" si="951"/>
        <v>0</v>
      </c>
      <c r="BW347" s="117"/>
      <c r="BX347" s="93">
        <f>SUM(BX348:BX351)</f>
        <v>0</v>
      </c>
      <c r="BY347" s="93">
        <f>SUM(BY348:BY351)</f>
        <v>0</v>
      </c>
      <c r="BZ347" s="68">
        <v>0</v>
      </c>
      <c r="CA347" s="68">
        <v>0</v>
      </c>
      <c r="CB347" s="93">
        <f>SUM(CB348:CB351)</f>
        <v>0</v>
      </c>
      <c r="CC347" s="93">
        <f>SUM(CC348:CC351)</f>
        <v>0</v>
      </c>
      <c r="CD347" s="69">
        <f t="shared" si="953"/>
        <v>0</v>
      </c>
      <c r="CE347" s="117"/>
      <c r="CF347" s="93">
        <f>SUM(CF348:CF351)</f>
        <v>0</v>
      </c>
      <c r="CG347" s="93"/>
      <c r="CH347" s="68">
        <v>0</v>
      </c>
      <c r="CI347" s="68"/>
      <c r="CJ347" s="93">
        <f>SUM(CJ348:CJ351)</f>
        <v>0</v>
      </c>
      <c r="CK347" s="93">
        <f>SUM(CK348:CK351)</f>
        <v>0</v>
      </c>
      <c r="CL347" s="117"/>
      <c r="CM347" s="93">
        <f>SUM(CM348:CM351)</f>
        <v>0</v>
      </c>
      <c r="CN347" s="93"/>
      <c r="CO347" s="68">
        <v>0</v>
      </c>
      <c r="CP347" s="68"/>
      <c r="CQ347" s="93">
        <f>SUM(CQ348:CQ351)</f>
        <v>0</v>
      </c>
      <c r="CR347" s="93">
        <f>SUM(CR348:CR351)</f>
        <v>0</v>
      </c>
      <c r="CS347" s="50"/>
      <c r="CT347" s="66">
        <f t="shared" si="954"/>
        <v>0</v>
      </c>
      <c r="CU347" s="66">
        <f t="shared" si="955"/>
        <v>0</v>
      </c>
      <c r="CV347" s="66">
        <f t="shared" si="956"/>
        <v>0</v>
      </c>
      <c r="CW347" s="66">
        <f t="shared" si="957"/>
        <v>0</v>
      </c>
      <c r="CX347" s="66">
        <f t="shared" si="958"/>
        <v>0</v>
      </c>
      <c r="CY347" s="66">
        <f t="shared" si="959"/>
        <v>0</v>
      </c>
    </row>
    <row r="348" spans="1:103" x14ac:dyDescent="0.25">
      <c r="A348" s="77">
        <v>2207022310</v>
      </c>
      <c r="B348" s="76"/>
      <c r="C348" s="75"/>
      <c r="D348" s="168" t="s">
        <v>52</v>
      </c>
      <c r="E348" s="94">
        <v>0</v>
      </c>
      <c r="F348" s="94">
        <v>0</v>
      </c>
      <c r="G348" s="72">
        <v>0</v>
      </c>
      <c r="H348" s="72">
        <v>0</v>
      </c>
      <c r="I348" s="94">
        <v>0</v>
      </c>
      <c r="J348" s="94">
        <v>0</v>
      </c>
      <c r="K348" s="120"/>
      <c r="L348" s="93">
        <v>0</v>
      </c>
      <c r="M348" s="94">
        <v>0</v>
      </c>
      <c r="N348" s="68">
        <v>0</v>
      </c>
      <c r="O348" s="68">
        <v>0</v>
      </c>
      <c r="P348" s="93">
        <v>0</v>
      </c>
      <c r="Q348" s="93">
        <v>0</v>
      </c>
      <c r="R348" s="69">
        <f t="shared" si="937"/>
        <v>0</v>
      </c>
      <c r="S348" s="119"/>
      <c r="T348" s="93">
        <v>0</v>
      </c>
      <c r="U348" s="93">
        <v>0</v>
      </c>
      <c r="V348" s="68">
        <v>0</v>
      </c>
      <c r="W348" s="68">
        <v>0</v>
      </c>
      <c r="X348" s="93">
        <v>0</v>
      </c>
      <c r="Y348" s="93">
        <v>0</v>
      </c>
      <c r="Z348" s="69">
        <f t="shared" si="939"/>
        <v>0</v>
      </c>
      <c r="AA348" s="119"/>
      <c r="AB348" s="93">
        <v>0</v>
      </c>
      <c r="AC348" s="93">
        <v>0</v>
      </c>
      <c r="AD348" s="68">
        <v>0</v>
      </c>
      <c r="AE348" s="68">
        <v>0</v>
      </c>
      <c r="AF348" s="93">
        <v>0</v>
      </c>
      <c r="AG348" s="93">
        <v>0</v>
      </c>
      <c r="AH348" s="69">
        <f t="shared" si="941"/>
        <v>0</v>
      </c>
      <c r="AI348" s="119"/>
      <c r="AJ348" s="93">
        <v>0</v>
      </c>
      <c r="AK348" s="93">
        <v>0</v>
      </c>
      <c r="AL348" s="68">
        <v>0</v>
      </c>
      <c r="AM348" s="68">
        <v>0</v>
      </c>
      <c r="AN348" s="93">
        <v>0</v>
      </c>
      <c r="AO348" s="93">
        <v>0</v>
      </c>
      <c r="AP348" s="69">
        <f t="shared" si="943"/>
        <v>0</v>
      </c>
      <c r="AQ348" s="119"/>
      <c r="AR348" s="93">
        <v>0</v>
      </c>
      <c r="AS348" s="93">
        <v>0</v>
      </c>
      <c r="AT348" s="68">
        <v>0</v>
      </c>
      <c r="AU348" s="68">
        <v>0</v>
      </c>
      <c r="AV348" s="93">
        <v>0</v>
      </c>
      <c r="AW348" s="93">
        <v>0</v>
      </c>
      <c r="AX348" s="69">
        <f t="shared" si="945"/>
        <v>0</v>
      </c>
      <c r="AY348" s="119"/>
      <c r="AZ348" s="93">
        <v>0</v>
      </c>
      <c r="BA348" s="93">
        <v>0</v>
      </c>
      <c r="BB348" s="68">
        <v>0</v>
      </c>
      <c r="BC348" s="68">
        <v>0</v>
      </c>
      <c r="BD348" s="93">
        <v>0</v>
      </c>
      <c r="BE348" s="93">
        <v>0</v>
      </c>
      <c r="BF348" s="69">
        <f t="shared" si="947"/>
        <v>0</v>
      </c>
      <c r="BG348" s="119"/>
      <c r="BH348" s="93">
        <v>0</v>
      </c>
      <c r="BI348" s="93">
        <v>0</v>
      </c>
      <c r="BJ348" s="68">
        <v>0</v>
      </c>
      <c r="BK348" s="68">
        <v>0</v>
      </c>
      <c r="BL348" s="93">
        <v>0</v>
      </c>
      <c r="BM348" s="93">
        <v>0</v>
      </c>
      <c r="BN348" s="69">
        <f t="shared" si="949"/>
        <v>0</v>
      </c>
      <c r="BO348" s="119"/>
      <c r="BP348" s="93">
        <v>0</v>
      </c>
      <c r="BQ348" s="93"/>
      <c r="BR348" s="68">
        <v>0</v>
      </c>
      <c r="BS348" s="164">
        <f t="shared" si="950"/>
        <v>0</v>
      </c>
      <c r="BT348" s="93">
        <v>0</v>
      </c>
      <c r="BU348" s="93">
        <v>0</v>
      </c>
      <c r="BV348" s="69">
        <f t="shared" si="951"/>
        <v>0</v>
      </c>
      <c r="BW348" s="117"/>
      <c r="BX348" s="93">
        <v>0</v>
      </c>
      <c r="BY348" s="93">
        <v>0</v>
      </c>
      <c r="BZ348" s="68">
        <v>0</v>
      </c>
      <c r="CA348" s="68">
        <v>0</v>
      </c>
      <c r="CB348" s="93">
        <v>0</v>
      </c>
      <c r="CC348" s="93">
        <v>0</v>
      </c>
      <c r="CD348" s="69">
        <f t="shared" si="953"/>
        <v>0</v>
      </c>
      <c r="CE348" s="117"/>
      <c r="CF348" s="93">
        <v>0</v>
      </c>
      <c r="CG348" s="93"/>
      <c r="CH348" s="68">
        <v>0</v>
      </c>
      <c r="CI348" s="68"/>
      <c r="CJ348" s="93">
        <v>0</v>
      </c>
      <c r="CK348" s="93">
        <v>0</v>
      </c>
      <c r="CL348" s="117"/>
      <c r="CM348" s="93">
        <v>0</v>
      </c>
      <c r="CN348" s="93"/>
      <c r="CO348" s="68">
        <v>0</v>
      </c>
      <c r="CP348" s="68"/>
      <c r="CQ348" s="93">
        <v>0</v>
      </c>
      <c r="CR348" s="93">
        <v>0</v>
      </c>
      <c r="CS348" s="50"/>
      <c r="CT348" s="66">
        <f t="shared" si="954"/>
        <v>0</v>
      </c>
      <c r="CU348" s="66">
        <f t="shared" si="955"/>
        <v>0</v>
      </c>
      <c r="CV348" s="66">
        <f t="shared" si="956"/>
        <v>0</v>
      </c>
      <c r="CW348" s="66">
        <f t="shared" si="957"/>
        <v>0</v>
      </c>
      <c r="CX348" s="66">
        <f t="shared" si="958"/>
        <v>0</v>
      </c>
      <c r="CY348" s="66">
        <f t="shared" si="959"/>
        <v>0</v>
      </c>
    </row>
    <row r="349" spans="1:103" x14ac:dyDescent="0.25">
      <c r="A349" s="77">
        <v>2207022320</v>
      </c>
      <c r="B349" s="76"/>
      <c r="C349" s="75"/>
      <c r="D349" s="168" t="s">
        <v>51</v>
      </c>
      <c r="E349" s="94">
        <v>0</v>
      </c>
      <c r="F349" s="94">
        <v>0</v>
      </c>
      <c r="G349" s="72">
        <v>0</v>
      </c>
      <c r="H349" s="72">
        <v>0</v>
      </c>
      <c r="I349" s="94">
        <v>0</v>
      </c>
      <c r="J349" s="94">
        <v>0</v>
      </c>
      <c r="K349" s="120"/>
      <c r="L349" s="93">
        <v>0</v>
      </c>
      <c r="M349" s="94">
        <v>0</v>
      </c>
      <c r="N349" s="68">
        <v>0</v>
      </c>
      <c r="O349" s="68">
        <v>0</v>
      </c>
      <c r="P349" s="93">
        <v>0</v>
      </c>
      <c r="Q349" s="93">
        <v>0</v>
      </c>
      <c r="R349" s="69">
        <f t="shared" si="937"/>
        <v>0</v>
      </c>
      <c r="S349" s="119"/>
      <c r="T349" s="93">
        <v>0</v>
      </c>
      <c r="U349" s="93">
        <v>0</v>
      </c>
      <c r="V349" s="68">
        <v>0</v>
      </c>
      <c r="W349" s="68">
        <v>0</v>
      </c>
      <c r="X349" s="93">
        <v>0</v>
      </c>
      <c r="Y349" s="93">
        <v>0</v>
      </c>
      <c r="Z349" s="69">
        <f t="shared" si="939"/>
        <v>0</v>
      </c>
      <c r="AA349" s="119"/>
      <c r="AB349" s="93">
        <v>0</v>
      </c>
      <c r="AC349" s="93">
        <v>0</v>
      </c>
      <c r="AD349" s="68">
        <v>0</v>
      </c>
      <c r="AE349" s="68">
        <v>0</v>
      </c>
      <c r="AF349" s="93">
        <v>0</v>
      </c>
      <c r="AG349" s="93">
        <v>0</v>
      </c>
      <c r="AH349" s="69">
        <f t="shared" si="941"/>
        <v>0</v>
      </c>
      <c r="AI349" s="119"/>
      <c r="AJ349" s="93">
        <v>0</v>
      </c>
      <c r="AK349" s="93">
        <v>0</v>
      </c>
      <c r="AL349" s="68">
        <v>0</v>
      </c>
      <c r="AM349" s="68">
        <v>0</v>
      </c>
      <c r="AN349" s="93">
        <v>0</v>
      </c>
      <c r="AO349" s="93">
        <v>0</v>
      </c>
      <c r="AP349" s="69">
        <f t="shared" si="943"/>
        <v>0</v>
      </c>
      <c r="AQ349" s="119"/>
      <c r="AR349" s="93">
        <v>0</v>
      </c>
      <c r="AS349" s="93">
        <v>0</v>
      </c>
      <c r="AT349" s="68">
        <v>0</v>
      </c>
      <c r="AU349" s="68">
        <v>0</v>
      </c>
      <c r="AV349" s="93">
        <v>0</v>
      </c>
      <c r="AW349" s="93">
        <v>0</v>
      </c>
      <c r="AX349" s="69">
        <f t="shared" si="945"/>
        <v>0</v>
      </c>
      <c r="AY349" s="119"/>
      <c r="AZ349" s="93">
        <v>0</v>
      </c>
      <c r="BA349" s="93">
        <v>0</v>
      </c>
      <c r="BB349" s="68">
        <v>0</v>
      </c>
      <c r="BC349" s="68">
        <v>0</v>
      </c>
      <c r="BD349" s="93">
        <v>0</v>
      </c>
      <c r="BE349" s="93">
        <v>0</v>
      </c>
      <c r="BF349" s="69">
        <f t="shared" si="947"/>
        <v>0</v>
      </c>
      <c r="BG349" s="119"/>
      <c r="BH349" s="93">
        <v>0</v>
      </c>
      <c r="BI349" s="93">
        <v>0</v>
      </c>
      <c r="BJ349" s="68">
        <v>0</v>
      </c>
      <c r="BK349" s="68">
        <v>0</v>
      </c>
      <c r="BL349" s="93">
        <v>0</v>
      </c>
      <c r="BM349" s="93">
        <v>0</v>
      </c>
      <c r="BN349" s="69">
        <f t="shared" si="949"/>
        <v>0</v>
      </c>
      <c r="BO349" s="119"/>
      <c r="BP349" s="93">
        <v>0</v>
      </c>
      <c r="BQ349" s="93"/>
      <c r="BR349" s="68">
        <v>0</v>
      </c>
      <c r="BS349" s="176">
        <f t="shared" si="950"/>
        <v>0</v>
      </c>
      <c r="BT349" s="93">
        <v>0</v>
      </c>
      <c r="BU349" s="93">
        <v>0</v>
      </c>
      <c r="BV349" s="69">
        <f t="shared" si="951"/>
        <v>0</v>
      </c>
      <c r="BW349" s="117"/>
      <c r="BX349" s="93">
        <v>0</v>
      </c>
      <c r="BY349" s="93">
        <v>0</v>
      </c>
      <c r="BZ349" s="68">
        <v>0</v>
      </c>
      <c r="CA349" s="68">
        <v>0</v>
      </c>
      <c r="CB349" s="93">
        <v>0</v>
      </c>
      <c r="CC349" s="93">
        <v>0</v>
      </c>
      <c r="CD349" s="69">
        <f t="shared" si="953"/>
        <v>0</v>
      </c>
      <c r="CE349" s="117"/>
      <c r="CF349" s="93">
        <v>0</v>
      </c>
      <c r="CG349" s="93"/>
      <c r="CH349" s="68">
        <v>0</v>
      </c>
      <c r="CI349" s="68"/>
      <c r="CJ349" s="93">
        <v>0</v>
      </c>
      <c r="CK349" s="93">
        <v>0</v>
      </c>
      <c r="CL349" s="117"/>
      <c r="CM349" s="93">
        <v>0</v>
      </c>
      <c r="CN349" s="93"/>
      <c r="CO349" s="68">
        <v>0</v>
      </c>
      <c r="CP349" s="68"/>
      <c r="CQ349" s="93">
        <v>0</v>
      </c>
      <c r="CR349" s="93">
        <v>0</v>
      </c>
      <c r="CS349" s="50"/>
      <c r="CT349" s="66">
        <f t="shared" si="954"/>
        <v>0</v>
      </c>
      <c r="CU349" s="66">
        <f t="shared" si="955"/>
        <v>0</v>
      </c>
      <c r="CV349" s="66">
        <f t="shared" si="956"/>
        <v>0</v>
      </c>
      <c r="CW349" s="66">
        <f t="shared" si="957"/>
        <v>0</v>
      </c>
      <c r="CX349" s="66">
        <f t="shared" si="958"/>
        <v>0</v>
      </c>
      <c r="CY349" s="66">
        <f t="shared" si="959"/>
        <v>0</v>
      </c>
    </row>
    <row r="350" spans="1:103" x14ac:dyDescent="0.25">
      <c r="A350" s="77">
        <v>2207022330</v>
      </c>
      <c r="B350" s="76"/>
      <c r="C350" s="75"/>
      <c r="D350" s="168" t="s">
        <v>37</v>
      </c>
      <c r="E350" s="94">
        <v>0</v>
      </c>
      <c r="F350" s="94">
        <v>0</v>
      </c>
      <c r="G350" s="72">
        <v>0</v>
      </c>
      <c r="H350" s="72">
        <v>0</v>
      </c>
      <c r="I350" s="94">
        <v>0</v>
      </c>
      <c r="J350" s="94">
        <v>0</v>
      </c>
      <c r="K350" s="120"/>
      <c r="L350" s="93">
        <v>0</v>
      </c>
      <c r="M350" s="94">
        <v>0</v>
      </c>
      <c r="N350" s="68">
        <v>0</v>
      </c>
      <c r="O350" s="68">
        <v>0</v>
      </c>
      <c r="P350" s="93">
        <v>0</v>
      </c>
      <c r="Q350" s="93">
        <v>0</v>
      </c>
      <c r="R350" s="69">
        <f t="shared" si="937"/>
        <v>0</v>
      </c>
      <c r="S350" s="119"/>
      <c r="T350" s="93">
        <v>0</v>
      </c>
      <c r="U350" s="93">
        <v>0</v>
      </c>
      <c r="V350" s="68">
        <v>0</v>
      </c>
      <c r="W350" s="68">
        <v>0</v>
      </c>
      <c r="X350" s="93">
        <v>0</v>
      </c>
      <c r="Y350" s="93">
        <v>0</v>
      </c>
      <c r="Z350" s="69">
        <f t="shared" si="939"/>
        <v>0</v>
      </c>
      <c r="AA350" s="119"/>
      <c r="AB350" s="93">
        <v>0</v>
      </c>
      <c r="AC350" s="93">
        <v>0</v>
      </c>
      <c r="AD350" s="68">
        <v>0</v>
      </c>
      <c r="AE350" s="68">
        <v>0</v>
      </c>
      <c r="AF350" s="93">
        <v>0</v>
      </c>
      <c r="AG350" s="93">
        <v>0</v>
      </c>
      <c r="AH350" s="69">
        <f t="shared" si="941"/>
        <v>0</v>
      </c>
      <c r="AI350" s="119"/>
      <c r="AJ350" s="93">
        <v>0</v>
      </c>
      <c r="AK350" s="93">
        <v>0</v>
      </c>
      <c r="AL350" s="68">
        <v>0</v>
      </c>
      <c r="AM350" s="68">
        <v>0</v>
      </c>
      <c r="AN350" s="93">
        <v>0</v>
      </c>
      <c r="AO350" s="93">
        <v>0</v>
      </c>
      <c r="AP350" s="69">
        <f t="shared" si="943"/>
        <v>0</v>
      </c>
      <c r="AQ350" s="119"/>
      <c r="AR350" s="93">
        <v>0</v>
      </c>
      <c r="AS350" s="93">
        <v>0</v>
      </c>
      <c r="AT350" s="68">
        <v>0</v>
      </c>
      <c r="AU350" s="68">
        <v>0</v>
      </c>
      <c r="AV350" s="93">
        <v>0</v>
      </c>
      <c r="AW350" s="93">
        <v>0</v>
      </c>
      <c r="AX350" s="69">
        <f t="shared" si="945"/>
        <v>0</v>
      </c>
      <c r="AY350" s="119"/>
      <c r="AZ350" s="93">
        <v>0</v>
      </c>
      <c r="BA350" s="93">
        <v>0</v>
      </c>
      <c r="BB350" s="68">
        <v>0</v>
      </c>
      <c r="BC350" s="68">
        <v>0</v>
      </c>
      <c r="BD350" s="93">
        <v>0</v>
      </c>
      <c r="BE350" s="93">
        <v>0</v>
      </c>
      <c r="BF350" s="69">
        <f t="shared" si="947"/>
        <v>0</v>
      </c>
      <c r="BG350" s="119"/>
      <c r="BH350" s="93">
        <v>0</v>
      </c>
      <c r="BI350" s="93">
        <v>0</v>
      </c>
      <c r="BJ350" s="68">
        <v>0</v>
      </c>
      <c r="BK350" s="68">
        <v>0</v>
      </c>
      <c r="BL350" s="93">
        <v>0</v>
      </c>
      <c r="BM350" s="93">
        <v>0</v>
      </c>
      <c r="BN350" s="69">
        <f t="shared" si="949"/>
        <v>0</v>
      </c>
      <c r="BO350" s="119"/>
      <c r="BP350" s="93">
        <v>0</v>
      </c>
      <c r="BQ350" s="93"/>
      <c r="BR350" s="68">
        <v>0</v>
      </c>
      <c r="BS350" s="164">
        <f t="shared" si="950"/>
        <v>0</v>
      </c>
      <c r="BT350" s="93">
        <v>0</v>
      </c>
      <c r="BU350" s="93">
        <v>0</v>
      </c>
      <c r="BV350" s="69">
        <f t="shared" si="951"/>
        <v>0</v>
      </c>
      <c r="BW350" s="117"/>
      <c r="BX350" s="93">
        <v>0</v>
      </c>
      <c r="BY350" s="93">
        <v>0</v>
      </c>
      <c r="BZ350" s="68">
        <v>0</v>
      </c>
      <c r="CA350" s="68">
        <v>0</v>
      </c>
      <c r="CB350" s="93">
        <v>0</v>
      </c>
      <c r="CC350" s="93">
        <v>0</v>
      </c>
      <c r="CD350" s="69">
        <f t="shared" si="953"/>
        <v>0</v>
      </c>
      <c r="CE350" s="117"/>
      <c r="CF350" s="93">
        <v>0</v>
      </c>
      <c r="CG350" s="93"/>
      <c r="CH350" s="68">
        <v>0</v>
      </c>
      <c r="CI350" s="68"/>
      <c r="CJ350" s="93">
        <v>0</v>
      </c>
      <c r="CK350" s="93">
        <v>0</v>
      </c>
      <c r="CL350" s="117"/>
      <c r="CM350" s="93">
        <v>0</v>
      </c>
      <c r="CN350" s="93"/>
      <c r="CO350" s="68">
        <v>0</v>
      </c>
      <c r="CP350" s="68"/>
      <c r="CQ350" s="93">
        <v>0</v>
      </c>
      <c r="CR350" s="93">
        <v>0</v>
      </c>
      <c r="CS350" s="50"/>
      <c r="CT350" s="66">
        <f t="shared" si="954"/>
        <v>0</v>
      </c>
      <c r="CU350" s="66">
        <f t="shared" si="955"/>
        <v>0</v>
      </c>
      <c r="CV350" s="66">
        <f t="shared" si="956"/>
        <v>0</v>
      </c>
      <c r="CW350" s="66">
        <f t="shared" si="957"/>
        <v>0</v>
      </c>
      <c r="CX350" s="66">
        <f t="shared" si="958"/>
        <v>0</v>
      </c>
      <c r="CY350" s="66">
        <f t="shared" si="959"/>
        <v>0</v>
      </c>
    </row>
    <row r="351" spans="1:103" ht="25.5" x14ac:dyDescent="0.25">
      <c r="A351" s="77">
        <v>2207022390</v>
      </c>
      <c r="B351" s="76"/>
      <c r="C351" s="75"/>
      <c r="D351" s="169" t="s">
        <v>76</v>
      </c>
      <c r="E351" s="136">
        <v>0</v>
      </c>
      <c r="F351" s="136">
        <v>0</v>
      </c>
      <c r="G351" s="172">
        <v>0</v>
      </c>
      <c r="H351" s="172">
        <v>0</v>
      </c>
      <c r="I351" s="136">
        <v>0</v>
      </c>
      <c r="J351" s="136">
        <v>0</v>
      </c>
      <c r="K351" s="120"/>
      <c r="L351" s="175">
        <v>0</v>
      </c>
      <c r="M351" s="136">
        <v>0</v>
      </c>
      <c r="N351" s="171">
        <v>0</v>
      </c>
      <c r="O351" s="171">
        <v>0</v>
      </c>
      <c r="P351" s="175">
        <v>0</v>
      </c>
      <c r="Q351" s="175">
        <v>0</v>
      </c>
      <c r="R351" s="69">
        <f t="shared" si="937"/>
        <v>0</v>
      </c>
      <c r="S351" s="119"/>
      <c r="T351" s="175">
        <v>0</v>
      </c>
      <c r="U351" s="175">
        <v>0</v>
      </c>
      <c r="V351" s="171">
        <v>0</v>
      </c>
      <c r="W351" s="171">
        <v>0</v>
      </c>
      <c r="X351" s="175">
        <v>0</v>
      </c>
      <c r="Y351" s="175">
        <v>0</v>
      </c>
      <c r="Z351" s="69">
        <f t="shared" si="939"/>
        <v>0</v>
      </c>
      <c r="AA351" s="119"/>
      <c r="AB351" s="175">
        <v>0</v>
      </c>
      <c r="AC351" s="175">
        <v>0</v>
      </c>
      <c r="AD351" s="171">
        <v>0</v>
      </c>
      <c r="AE351" s="171">
        <v>0</v>
      </c>
      <c r="AF351" s="175">
        <v>0</v>
      </c>
      <c r="AG351" s="175">
        <v>0</v>
      </c>
      <c r="AH351" s="69">
        <f t="shared" si="941"/>
        <v>0</v>
      </c>
      <c r="AI351" s="119"/>
      <c r="AJ351" s="175">
        <v>0</v>
      </c>
      <c r="AK351" s="175">
        <v>0</v>
      </c>
      <c r="AL351" s="171">
        <v>0</v>
      </c>
      <c r="AM351" s="171">
        <v>0</v>
      </c>
      <c r="AN351" s="175">
        <v>0</v>
      </c>
      <c r="AO351" s="175">
        <v>0</v>
      </c>
      <c r="AP351" s="69">
        <f t="shared" si="943"/>
        <v>0</v>
      </c>
      <c r="AQ351" s="119"/>
      <c r="AR351" s="175">
        <v>0</v>
      </c>
      <c r="AS351" s="175">
        <v>0</v>
      </c>
      <c r="AT351" s="171">
        <v>0</v>
      </c>
      <c r="AU351" s="171">
        <v>0</v>
      </c>
      <c r="AV351" s="175">
        <v>0</v>
      </c>
      <c r="AW351" s="175">
        <v>0</v>
      </c>
      <c r="AX351" s="69">
        <f t="shared" si="945"/>
        <v>0</v>
      </c>
      <c r="AY351" s="119"/>
      <c r="AZ351" s="175">
        <v>0</v>
      </c>
      <c r="BA351" s="175">
        <v>0</v>
      </c>
      <c r="BB351" s="171">
        <v>0</v>
      </c>
      <c r="BC351" s="171">
        <v>0</v>
      </c>
      <c r="BD351" s="175">
        <v>0</v>
      </c>
      <c r="BE351" s="175">
        <v>0</v>
      </c>
      <c r="BF351" s="69">
        <f t="shared" si="947"/>
        <v>0</v>
      </c>
      <c r="BG351" s="119"/>
      <c r="BH351" s="175">
        <v>0</v>
      </c>
      <c r="BI351" s="175">
        <v>0</v>
      </c>
      <c r="BJ351" s="171">
        <v>0</v>
      </c>
      <c r="BK351" s="171">
        <v>0</v>
      </c>
      <c r="BL351" s="175">
        <v>0</v>
      </c>
      <c r="BM351" s="175">
        <v>0</v>
      </c>
      <c r="BN351" s="69">
        <f t="shared" si="949"/>
        <v>0</v>
      </c>
      <c r="BO351" s="119"/>
      <c r="BP351" s="175">
        <v>0</v>
      </c>
      <c r="BQ351" s="175"/>
      <c r="BR351" s="171">
        <v>0</v>
      </c>
      <c r="BS351" s="164">
        <f t="shared" si="950"/>
        <v>0</v>
      </c>
      <c r="BT351" s="175">
        <v>0</v>
      </c>
      <c r="BU351" s="175">
        <v>0</v>
      </c>
      <c r="BV351" s="69">
        <f t="shared" si="951"/>
        <v>0</v>
      </c>
      <c r="BW351" s="117"/>
      <c r="BX351" s="93">
        <v>0</v>
      </c>
      <c r="BY351" s="93">
        <v>0</v>
      </c>
      <c r="BZ351" s="171">
        <v>0</v>
      </c>
      <c r="CA351" s="171">
        <v>0</v>
      </c>
      <c r="CB351" s="175">
        <v>0</v>
      </c>
      <c r="CC351" s="175">
        <v>0</v>
      </c>
      <c r="CD351" s="69">
        <f t="shared" si="953"/>
        <v>0</v>
      </c>
      <c r="CE351" s="117"/>
      <c r="CF351" s="175">
        <v>0</v>
      </c>
      <c r="CG351" s="175"/>
      <c r="CH351" s="171">
        <v>0</v>
      </c>
      <c r="CI351" s="171"/>
      <c r="CJ351" s="175">
        <v>0</v>
      </c>
      <c r="CK351" s="175">
        <v>0</v>
      </c>
      <c r="CL351" s="117"/>
      <c r="CM351" s="175">
        <v>0</v>
      </c>
      <c r="CN351" s="175"/>
      <c r="CO351" s="171">
        <v>0</v>
      </c>
      <c r="CP351" s="171"/>
      <c r="CQ351" s="175">
        <v>0</v>
      </c>
      <c r="CR351" s="175">
        <v>0</v>
      </c>
      <c r="CS351" s="50"/>
      <c r="CT351" s="66">
        <f t="shared" si="954"/>
        <v>0</v>
      </c>
      <c r="CU351" s="66">
        <f t="shared" si="955"/>
        <v>0</v>
      </c>
      <c r="CV351" s="66">
        <f t="shared" si="956"/>
        <v>0</v>
      </c>
      <c r="CW351" s="66">
        <f t="shared" si="957"/>
        <v>0</v>
      </c>
      <c r="CX351" s="66">
        <f t="shared" si="958"/>
        <v>0</v>
      </c>
      <c r="CY351" s="66">
        <f t="shared" si="959"/>
        <v>0</v>
      </c>
    </row>
    <row r="352" spans="1:103" x14ac:dyDescent="0.25">
      <c r="A352" s="87">
        <v>2207030000</v>
      </c>
      <c r="B352" s="86"/>
      <c r="C352" s="85" t="s">
        <v>75</v>
      </c>
      <c r="D352" s="84"/>
      <c r="E352" s="170">
        <v>0</v>
      </c>
      <c r="F352" s="170">
        <v>0</v>
      </c>
      <c r="G352" s="174">
        <v>0</v>
      </c>
      <c r="H352" s="174">
        <v>0</v>
      </c>
      <c r="I352" s="170">
        <v>0</v>
      </c>
      <c r="J352" s="170">
        <v>0</v>
      </c>
      <c r="K352" s="120"/>
      <c r="L352" s="161">
        <v>0</v>
      </c>
      <c r="M352" s="170">
        <v>0</v>
      </c>
      <c r="N352" s="173">
        <v>0</v>
      </c>
      <c r="O352" s="173">
        <v>0</v>
      </c>
      <c r="P352" s="161">
        <v>0</v>
      </c>
      <c r="Q352" s="161">
        <v>0</v>
      </c>
      <c r="R352" s="159">
        <f t="shared" si="937"/>
        <v>0</v>
      </c>
      <c r="S352" s="119"/>
      <c r="T352" s="161">
        <v>0</v>
      </c>
      <c r="U352" s="161">
        <v>0</v>
      </c>
      <c r="V352" s="173">
        <v>0</v>
      </c>
      <c r="W352" s="173">
        <v>0</v>
      </c>
      <c r="X352" s="161">
        <v>0</v>
      </c>
      <c r="Y352" s="161">
        <v>0</v>
      </c>
      <c r="Z352" s="161">
        <f t="shared" si="939"/>
        <v>0</v>
      </c>
      <c r="AA352" s="119"/>
      <c r="AB352" s="161">
        <v>0</v>
      </c>
      <c r="AC352" s="161">
        <v>0</v>
      </c>
      <c r="AD352" s="173">
        <v>0</v>
      </c>
      <c r="AE352" s="173">
        <v>0</v>
      </c>
      <c r="AF352" s="161">
        <v>0</v>
      </c>
      <c r="AG352" s="161">
        <v>0</v>
      </c>
      <c r="AH352" s="159">
        <f t="shared" si="941"/>
        <v>0</v>
      </c>
      <c r="AI352" s="119"/>
      <c r="AJ352" s="161">
        <v>0</v>
      </c>
      <c r="AK352" s="161">
        <v>0</v>
      </c>
      <c r="AL352" s="173">
        <v>0</v>
      </c>
      <c r="AM352" s="173">
        <v>0</v>
      </c>
      <c r="AN352" s="161">
        <v>0</v>
      </c>
      <c r="AO352" s="161">
        <v>0</v>
      </c>
      <c r="AP352" s="159">
        <f t="shared" si="943"/>
        <v>0</v>
      </c>
      <c r="AQ352" s="119"/>
      <c r="AR352" s="161">
        <v>0</v>
      </c>
      <c r="AS352" s="161">
        <v>0</v>
      </c>
      <c r="AT352" s="173">
        <v>0</v>
      </c>
      <c r="AU352" s="173">
        <v>0</v>
      </c>
      <c r="AV352" s="161">
        <v>0</v>
      </c>
      <c r="AW352" s="161">
        <v>0</v>
      </c>
      <c r="AX352" s="159">
        <f t="shared" si="945"/>
        <v>0</v>
      </c>
      <c r="AY352" s="119"/>
      <c r="AZ352" s="161">
        <v>0</v>
      </c>
      <c r="BA352" s="161">
        <v>0</v>
      </c>
      <c r="BB352" s="173">
        <v>0</v>
      </c>
      <c r="BC352" s="173">
        <v>0</v>
      </c>
      <c r="BD352" s="161">
        <v>0</v>
      </c>
      <c r="BE352" s="161">
        <v>0</v>
      </c>
      <c r="BF352" s="159">
        <f t="shared" si="947"/>
        <v>0</v>
      </c>
      <c r="BG352" s="119"/>
      <c r="BH352" s="161">
        <v>0</v>
      </c>
      <c r="BI352" s="161">
        <v>0</v>
      </c>
      <c r="BJ352" s="173">
        <v>0</v>
      </c>
      <c r="BK352" s="173">
        <v>0</v>
      </c>
      <c r="BL352" s="161">
        <v>0</v>
      </c>
      <c r="BM352" s="161">
        <v>0</v>
      </c>
      <c r="BN352" s="159">
        <f t="shared" si="949"/>
        <v>0</v>
      </c>
      <c r="BO352" s="119"/>
      <c r="BP352" s="161">
        <v>0</v>
      </c>
      <c r="BQ352" s="161"/>
      <c r="BR352" s="173">
        <v>0</v>
      </c>
      <c r="BS352" s="160">
        <f t="shared" si="950"/>
        <v>0</v>
      </c>
      <c r="BT352" s="161">
        <v>0</v>
      </c>
      <c r="BU352" s="161">
        <v>0</v>
      </c>
      <c r="BV352" s="159">
        <f t="shared" si="951"/>
        <v>0</v>
      </c>
      <c r="BW352" s="117"/>
      <c r="BX352" s="161">
        <v>0</v>
      </c>
      <c r="BY352" s="161">
        <v>0</v>
      </c>
      <c r="BZ352" s="173">
        <v>0</v>
      </c>
      <c r="CA352" s="173">
        <v>0</v>
      </c>
      <c r="CB352" s="161">
        <v>0</v>
      </c>
      <c r="CC352" s="161">
        <v>0</v>
      </c>
      <c r="CD352" s="159">
        <f t="shared" si="953"/>
        <v>0</v>
      </c>
      <c r="CE352" s="117"/>
      <c r="CF352" s="161">
        <v>0</v>
      </c>
      <c r="CG352" s="161"/>
      <c r="CH352" s="173">
        <v>0</v>
      </c>
      <c r="CI352" s="173"/>
      <c r="CJ352" s="161">
        <v>0</v>
      </c>
      <c r="CK352" s="161">
        <v>0</v>
      </c>
      <c r="CL352" s="117"/>
      <c r="CM352" s="161">
        <v>0</v>
      </c>
      <c r="CN352" s="161"/>
      <c r="CO352" s="173">
        <v>0</v>
      </c>
      <c r="CP352" s="173"/>
      <c r="CQ352" s="161">
        <v>0</v>
      </c>
      <c r="CR352" s="161">
        <v>0</v>
      </c>
      <c r="CS352" s="50"/>
      <c r="CT352" s="60">
        <f t="shared" si="954"/>
        <v>0</v>
      </c>
      <c r="CU352" s="60">
        <f t="shared" si="955"/>
        <v>0</v>
      </c>
      <c r="CV352" s="60">
        <f t="shared" si="956"/>
        <v>0</v>
      </c>
      <c r="CW352" s="60">
        <f t="shared" si="957"/>
        <v>0</v>
      </c>
      <c r="CX352" s="60">
        <f t="shared" si="958"/>
        <v>0</v>
      </c>
      <c r="CY352" s="60">
        <f t="shared" si="959"/>
        <v>0</v>
      </c>
    </row>
    <row r="353" spans="1:103" x14ac:dyDescent="0.25">
      <c r="A353" s="87">
        <v>2207040000</v>
      </c>
      <c r="B353" s="86"/>
      <c r="C353" s="85" t="s">
        <v>74</v>
      </c>
      <c r="D353" s="84"/>
      <c r="E353" s="170">
        <f>SUM(E354:E355)</f>
        <v>0</v>
      </c>
      <c r="F353" s="170">
        <f>SUM(F354:F355)</f>
        <v>0</v>
      </c>
      <c r="G353" s="174">
        <v>0</v>
      </c>
      <c r="H353" s="174">
        <v>0</v>
      </c>
      <c r="I353" s="170">
        <f>SUM(I354:I355)</f>
        <v>0</v>
      </c>
      <c r="J353" s="170">
        <f>SUM(J354:J355)</f>
        <v>0</v>
      </c>
      <c r="K353" s="120"/>
      <c r="L353" s="161">
        <f>SUM(L354:L355)</f>
        <v>0</v>
      </c>
      <c r="M353" s="170">
        <f>SUM(M354:M355)</f>
        <v>0</v>
      </c>
      <c r="N353" s="173">
        <v>0</v>
      </c>
      <c r="O353" s="173">
        <v>0</v>
      </c>
      <c r="P353" s="161">
        <f>SUM(P354:P355)</f>
        <v>0</v>
      </c>
      <c r="Q353" s="161">
        <f>SUM(Q354:Q355)</f>
        <v>0</v>
      </c>
      <c r="R353" s="159">
        <f t="shared" si="937"/>
        <v>0</v>
      </c>
      <c r="S353" s="119"/>
      <c r="T353" s="161">
        <f>SUM(T354:T355)</f>
        <v>0</v>
      </c>
      <c r="U353" s="161">
        <f>SUM(U354:U355)</f>
        <v>0</v>
      </c>
      <c r="V353" s="173">
        <v>0</v>
      </c>
      <c r="W353" s="173">
        <v>0</v>
      </c>
      <c r="X353" s="161">
        <f>SUM(X354:X355)</f>
        <v>0</v>
      </c>
      <c r="Y353" s="161">
        <f>SUM(Y354:Y355)</f>
        <v>0</v>
      </c>
      <c r="Z353" s="161">
        <f t="shared" si="939"/>
        <v>0</v>
      </c>
      <c r="AA353" s="119"/>
      <c r="AB353" s="161">
        <f>SUM(AB354:AB355)</f>
        <v>0</v>
      </c>
      <c r="AC353" s="161">
        <f>SUM(AC354:AC355)</f>
        <v>0</v>
      </c>
      <c r="AD353" s="173">
        <v>0</v>
      </c>
      <c r="AE353" s="173">
        <v>0</v>
      </c>
      <c r="AF353" s="161">
        <f>SUM(AF354:AF355)</f>
        <v>0</v>
      </c>
      <c r="AG353" s="161">
        <f>SUM(AG354:AG355)</f>
        <v>0</v>
      </c>
      <c r="AH353" s="159">
        <f t="shared" si="941"/>
        <v>0</v>
      </c>
      <c r="AI353" s="119"/>
      <c r="AJ353" s="161">
        <f>SUM(AJ354:AJ355)</f>
        <v>0</v>
      </c>
      <c r="AK353" s="161">
        <f>SUM(AK354:AK355)</f>
        <v>0</v>
      </c>
      <c r="AL353" s="173">
        <v>0</v>
      </c>
      <c r="AM353" s="173">
        <v>0</v>
      </c>
      <c r="AN353" s="161">
        <f>SUM(AN354:AN355)</f>
        <v>0</v>
      </c>
      <c r="AO353" s="161">
        <f>SUM(AO354:AO355)</f>
        <v>0</v>
      </c>
      <c r="AP353" s="159">
        <f t="shared" si="943"/>
        <v>0</v>
      </c>
      <c r="AQ353" s="119"/>
      <c r="AR353" s="161">
        <f>SUM(AR354:AR355)</f>
        <v>0</v>
      </c>
      <c r="AS353" s="161">
        <f>SUM(AS354:AS355)</f>
        <v>0</v>
      </c>
      <c r="AT353" s="173">
        <v>0</v>
      </c>
      <c r="AU353" s="173">
        <v>0</v>
      </c>
      <c r="AV353" s="161">
        <f>SUM(AV354:AV355)</f>
        <v>0</v>
      </c>
      <c r="AW353" s="161">
        <f>SUM(AW354:AW355)</f>
        <v>0</v>
      </c>
      <c r="AX353" s="159">
        <f t="shared" si="945"/>
        <v>0</v>
      </c>
      <c r="AY353" s="119"/>
      <c r="AZ353" s="161">
        <f>SUM(AZ354:AZ355)</f>
        <v>0</v>
      </c>
      <c r="BA353" s="161">
        <f>SUM(BA354:BA355)</f>
        <v>0</v>
      </c>
      <c r="BB353" s="173">
        <v>0</v>
      </c>
      <c r="BC353" s="173">
        <v>0</v>
      </c>
      <c r="BD353" s="161">
        <f>SUM(BD354:BD355)</f>
        <v>0</v>
      </c>
      <c r="BE353" s="161">
        <f>SUM(BE354:BE355)</f>
        <v>0</v>
      </c>
      <c r="BF353" s="159">
        <f t="shared" si="947"/>
        <v>0</v>
      </c>
      <c r="BG353" s="119"/>
      <c r="BH353" s="161">
        <f>SUM(BH354:BH355)</f>
        <v>0</v>
      </c>
      <c r="BI353" s="161">
        <f>SUM(BI354:BI355)</f>
        <v>0</v>
      </c>
      <c r="BJ353" s="173">
        <v>0</v>
      </c>
      <c r="BK353" s="173">
        <v>0</v>
      </c>
      <c r="BL353" s="161">
        <f>SUM(BL354:BL355)</f>
        <v>0</v>
      </c>
      <c r="BM353" s="161">
        <f>SUM(BM354:BM355)</f>
        <v>0</v>
      </c>
      <c r="BN353" s="159">
        <f t="shared" si="949"/>
        <v>0</v>
      </c>
      <c r="BO353" s="119"/>
      <c r="BP353" s="161">
        <f>SUM(BP354:BP355)</f>
        <v>0</v>
      </c>
      <c r="BQ353" s="161"/>
      <c r="BR353" s="173">
        <v>0</v>
      </c>
      <c r="BS353" s="160">
        <f t="shared" si="950"/>
        <v>0</v>
      </c>
      <c r="BT353" s="161">
        <f>SUM(BT354:BT355)</f>
        <v>0</v>
      </c>
      <c r="BU353" s="161">
        <f>SUM(BU354:BU355)</f>
        <v>0</v>
      </c>
      <c r="BV353" s="159">
        <f t="shared" si="951"/>
        <v>0</v>
      </c>
      <c r="BW353" s="117"/>
      <c r="BX353" s="161">
        <f>SUM(BX354:BX355)</f>
        <v>0</v>
      </c>
      <c r="BY353" s="161">
        <f>SUM(BY354:BY355)</f>
        <v>0</v>
      </c>
      <c r="BZ353" s="173">
        <v>0</v>
      </c>
      <c r="CA353" s="173">
        <v>0</v>
      </c>
      <c r="CB353" s="161">
        <f>SUM(CB354:CB355)</f>
        <v>0</v>
      </c>
      <c r="CC353" s="161">
        <f>SUM(CC354:CC355)</f>
        <v>0</v>
      </c>
      <c r="CD353" s="159">
        <f t="shared" si="953"/>
        <v>0</v>
      </c>
      <c r="CE353" s="117"/>
      <c r="CF353" s="161">
        <f>SUM(CF354:CF355)</f>
        <v>0</v>
      </c>
      <c r="CG353" s="161"/>
      <c r="CH353" s="173">
        <v>0</v>
      </c>
      <c r="CI353" s="173"/>
      <c r="CJ353" s="161">
        <f>SUM(CJ354:CJ355)</f>
        <v>0</v>
      </c>
      <c r="CK353" s="161">
        <f>SUM(CK354:CK355)</f>
        <v>0</v>
      </c>
      <c r="CL353" s="117"/>
      <c r="CM353" s="161">
        <f>SUM(CM354:CM355)</f>
        <v>0</v>
      </c>
      <c r="CN353" s="161"/>
      <c r="CO353" s="173">
        <v>0</v>
      </c>
      <c r="CP353" s="173"/>
      <c r="CQ353" s="161">
        <f>SUM(CQ354:CQ355)</f>
        <v>0</v>
      </c>
      <c r="CR353" s="161">
        <f>SUM(CR354:CR355)</f>
        <v>0</v>
      </c>
      <c r="CS353" s="50"/>
      <c r="CT353" s="60">
        <f t="shared" si="954"/>
        <v>0</v>
      </c>
      <c r="CU353" s="60">
        <f t="shared" si="955"/>
        <v>0</v>
      </c>
      <c r="CV353" s="60">
        <f t="shared" si="956"/>
        <v>0</v>
      </c>
      <c r="CW353" s="60">
        <f t="shared" si="957"/>
        <v>0</v>
      </c>
      <c r="CX353" s="60">
        <f t="shared" si="958"/>
        <v>0</v>
      </c>
      <c r="CY353" s="60">
        <f t="shared" si="959"/>
        <v>0</v>
      </c>
    </row>
    <row r="354" spans="1:103" x14ac:dyDescent="0.25">
      <c r="A354" s="77">
        <v>2207040100</v>
      </c>
      <c r="B354" s="76"/>
      <c r="C354" s="75"/>
      <c r="D354" s="75" t="s">
        <v>73</v>
      </c>
      <c r="E354" s="124">
        <v>0</v>
      </c>
      <c r="F354" s="124">
        <v>0</v>
      </c>
      <c r="G354" s="172">
        <v>0</v>
      </c>
      <c r="H354" s="172">
        <v>0</v>
      </c>
      <c r="I354" s="124">
        <v>0</v>
      </c>
      <c r="J354" s="124">
        <v>0</v>
      </c>
      <c r="K354" s="120"/>
      <c r="L354" s="163">
        <v>0</v>
      </c>
      <c r="M354" s="124">
        <v>0</v>
      </c>
      <c r="N354" s="171">
        <v>0</v>
      </c>
      <c r="O354" s="171">
        <v>0</v>
      </c>
      <c r="P354" s="163">
        <v>0</v>
      </c>
      <c r="Q354" s="163">
        <v>0</v>
      </c>
      <c r="R354" s="163">
        <f t="shared" si="937"/>
        <v>0</v>
      </c>
      <c r="S354" s="119"/>
      <c r="T354" s="163">
        <v>0</v>
      </c>
      <c r="U354" s="163">
        <v>0</v>
      </c>
      <c r="V354" s="171">
        <v>0</v>
      </c>
      <c r="W354" s="171">
        <v>0</v>
      </c>
      <c r="X354" s="163">
        <v>0</v>
      </c>
      <c r="Y354" s="163">
        <v>0</v>
      </c>
      <c r="Z354" s="122">
        <f t="shared" si="939"/>
        <v>0</v>
      </c>
      <c r="AA354" s="119"/>
      <c r="AB354" s="163">
        <v>0</v>
      </c>
      <c r="AC354" s="163">
        <v>0</v>
      </c>
      <c r="AD354" s="171">
        <v>0</v>
      </c>
      <c r="AE354" s="171">
        <v>0</v>
      </c>
      <c r="AF354" s="163">
        <v>0</v>
      </c>
      <c r="AG354" s="163">
        <v>0</v>
      </c>
      <c r="AH354" s="69">
        <f t="shared" si="941"/>
        <v>0</v>
      </c>
      <c r="AI354" s="119"/>
      <c r="AJ354" s="163">
        <v>0</v>
      </c>
      <c r="AK354" s="163">
        <v>0</v>
      </c>
      <c r="AL354" s="171">
        <v>0</v>
      </c>
      <c r="AM354" s="171">
        <v>0</v>
      </c>
      <c r="AN354" s="163">
        <v>0</v>
      </c>
      <c r="AO354" s="163">
        <v>0</v>
      </c>
      <c r="AP354" s="69">
        <f t="shared" si="943"/>
        <v>0</v>
      </c>
      <c r="AQ354" s="119"/>
      <c r="AR354" s="163">
        <v>0</v>
      </c>
      <c r="AS354" s="163">
        <v>0</v>
      </c>
      <c r="AT354" s="171">
        <v>0</v>
      </c>
      <c r="AU354" s="171">
        <v>0</v>
      </c>
      <c r="AV354" s="163">
        <v>0</v>
      </c>
      <c r="AW354" s="163">
        <v>0</v>
      </c>
      <c r="AX354" s="69">
        <f t="shared" si="945"/>
        <v>0</v>
      </c>
      <c r="AY354" s="119"/>
      <c r="AZ354" s="163">
        <v>0</v>
      </c>
      <c r="BA354" s="163">
        <v>0</v>
      </c>
      <c r="BB354" s="171">
        <v>0</v>
      </c>
      <c r="BC354" s="171">
        <v>0</v>
      </c>
      <c r="BD354" s="163">
        <v>0</v>
      </c>
      <c r="BE354" s="163">
        <v>0</v>
      </c>
      <c r="BF354" s="69">
        <f t="shared" si="947"/>
        <v>0</v>
      </c>
      <c r="BG354" s="119"/>
      <c r="BH354" s="163">
        <v>0</v>
      </c>
      <c r="BI354" s="163">
        <v>0</v>
      </c>
      <c r="BJ354" s="171">
        <v>0</v>
      </c>
      <c r="BK354" s="171">
        <v>0</v>
      </c>
      <c r="BL354" s="163">
        <v>0</v>
      </c>
      <c r="BM354" s="163">
        <v>0</v>
      </c>
      <c r="BN354" s="69">
        <f t="shared" si="949"/>
        <v>0</v>
      </c>
      <c r="BO354" s="119"/>
      <c r="BP354" s="163">
        <v>0</v>
      </c>
      <c r="BQ354" s="163"/>
      <c r="BR354" s="171">
        <v>0</v>
      </c>
      <c r="BS354" s="164">
        <f t="shared" si="950"/>
        <v>0</v>
      </c>
      <c r="BT354" s="163">
        <v>0</v>
      </c>
      <c r="BU354" s="163">
        <v>0</v>
      </c>
      <c r="BV354" s="69">
        <f t="shared" si="951"/>
        <v>0</v>
      </c>
      <c r="BW354" s="117"/>
      <c r="BX354" s="163">
        <v>0</v>
      </c>
      <c r="BY354" s="163">
        <v>0</v>
      </c>
      <c r="BZ354" s="171">
        <v>0</v>
      </c>
      <c r="CA354" s="171">
        <v>0</v>
      </c>
      <c r="CB354" s="163">
        <v>0</v>
      </c>
      <c r="CC354" s="163">
        <v>0</v>
      </c>
      <c r="CD354" s="69">
        <f t="shared" si="953"/>
        <v>0</v>
      </c>
      <c r="CE354" s="117"/>
      <c r="CF354" s="163">
        <v>0</v>
      </c>
      <c r="CG354" s="163"/>
      <c r="CH354" s="171">
        <v>0</v>
      </c>
      <c r="CI354" s="171"/>
      <c r="CJ354" s="163">
        <v>0</v>
      </c>
      <c r="CK354" s="163">
        <v>0</v>
      </c>
      <c r="CL354" s="117"/>
      <c r="CM354" s="163">
        <v>0</v>
      </c>
      <c r="CN354" s="163"/>
      <c r="CO354" s="171">
        <v>0</v>
      </c>
      <c r="CP354" s="171"/>
      <c r="CQ354" s="163">
        <v>0</v>
      </c>
      <c r="CR354" s="163">
        <v>0</v>
      </c>
      <c r="CS354" s="50"/>
      <c r="CT354" s="66">
        <f t="shared" si="954"/>
        <v>0</v>
      </c>
      <c r="CU354" s="66">
        <f t="shared" si="955"/>
        <v>0</v>
      </c>
      <c r="CV354" s="66">
        <f t="shared" si="956"/>
        <v>0</v>
      </c>
      <c r="CW354" s="66">
        <f t="shared" si="957"/>
        <v>0</v>
      </c>
      <c r="CX354" s="66">
        <f t="shared" si="958"/>
        <v>0</v>
      </c>
      <c r="CY354" s="66">
        <f t="shared" si="959"/>
        <v>0</v>
      </c>
    </row>
    <row r="355" spans="1:103" x14ac:dyDescent="0.25">
      <c r="A355" s="77">
        <v>2207040200</v>
      </c>
      <c r="B355" s="76"/>
      <c r="C355" s="75"/>
      <c r="D355" s="75" t="s">
        <v>72</v>
      </c>
      <c r="E355" s="124">
        <v>0</v>
      </c>
      <c r="F355" s="124">
        <v>0</v>
      </c>
      <c r="G355" s="172">
        <v>0</v>
      </c>
      <c r="H355" s="172">
        <v>0</v>
      </c>
      <c r="I355" s="124">
        <v>0</v>
      </c>
      <c r="J355" s="124">
        <v>0</v>
      </c>
      <c r="K355" s="120"/>
      <c r="L355" s="163">
        <v>0</v>
      </c>
      <c r="M355" s="124">
        <v>0</v>
      </c>
      <c r="N355" s="171">
        <v>0</v>
      </c>
      <c r="O355" s="171">
        <v>0</v>
      </c>
      <c r="P355" s="163">
        <v>0</v>
      </c>
      <c r="Q355" s="163">
        <v>0</v>
      </c>
      <c r="R355" s="163">
        <f t="shared" si="937"/>
        <v>0</v>
      </c>
      <c r="S355" s="119"/>
      <c r="T355" s="163">
        <v>0</v>
      </c>
      <c r="U355" s="163">
        <v>0</v>
      </c>
      <c r="V355" s="171">
        <v>0</v>
      </c>
      <c r="W355" s="171">
        <v>0</v>
      </c>
      <c r="X355" s="163">
        <v>0</v>
      </c>
      <c r="Y355" s="163">
        <v>0</v>
      </c>
      <c r="Z355" s="122">
        <f t="shared" si="939"/>
        <v>0</v>
      </c>
      <c r="AA355" s="119"/>
      <c r="AB355" s="163">
        <v>0</v>
      </c>
      <c r="AC355" s="163">
        <v>0</v>
      </c>
      <c r="AD355" s="171">
        <v>0</v>
      </c>
      <c r="AE355" s="171">
        <v>0</v>
      </c>
      <c r="AF355" s="163">
        <v>0</v>
      </c>
      <c r="AG355" s="163">
        <v>0</v>
      </c>
      <c r="AH355" s="69">
        <f t="shared" si="941"/>
        <v>0</v>
      </c>
      <c r="AI355" s="119"/>
      <c r="AJ355" s="163">
        <v>0</v>
      </c>
      <c r="AK355" s="163">
        <v>0</v>
      </c>
      <c r="AL355" s="171">
        <v>0</v>
      </c>
      <c r="AM355" s="171">
        <v>0</v>
      </c>
      <c r="AN355" s="163">
        <v>0</v>
      </c>
      <c r="AO355" s="163">
        <v>0</v>
      </c>
      <c r="AP355" s="69">
        <f t="shared" si="943"/>
        <v>0</v>
      </c>
      <c r="AQ355" s="119"/>
      <c r="AR355" s="163">
        <v>0</v>
      </c>
      <c r="AS355" s="163">
        <v>0</v>
      </c>
      <c r="AT355" s="171">
        <v>0</v>
      </c>
      <c r="AU355" s="171">
        <v>0</v>
      </c>
      <c r="AV355" s="163">
        <v>0</v>
      </c>
      <c r="AW355" s="163">
        <v>0</v>
      </c>
      <c r="AX355" s="69">
        <f t="shared" si="945"/>
        <v>0</v>
      </c>
      <c r="AY355" s="119"/>
      <c r="AZ355" s="163">
        <v>0</v>
      </c>
      <c r="BA355" s="163">
        <v>0</v>
      </c>
      <c r="BB355" s="171">
        <v>0</v>
      </c>
      <c r="BC355" s="171">
        <v>0</v>
      </c>
      <c r="BD355" s="163">
        <v>0</v>
      </c>
      <c r="BE355" s="163">
        <v>0</v>
      </c>
      <c r="BF355" s="69">
        <f t="shared" si="947"/>
        <v>0</v>
      </c>
      <c r="BG355" s="119"/>
      <c r="BH355" s="163">
        <v>0</v>
      </c>
      <c r="BI355" s="163">
        <v>0</v>
      </c>
      <c r="BJ355" s="171">
        <v>0</v>
      </c>
      <c r="BK355" s="171">
        <v>0</v>
      </c>
      <c r="BL355" s="163">
        <v>0</v>
      </c>
      <c r="BM355" s="163">
        <v>0</v>
      </c>
      <c r="BN355" s="69">
        <f t="shared" si="949"/>
        <v>0</v>
      </c>
      <c r="BO355" s="119"/>
      <c r="BP355" s="163">
        <v>0</v>
      </c>
      <c r="BQ355" s="163"/>
      <c r="BR355" s="171">
        <v>0</v>
      </c>
      <c r="BS355" s="164">
        <f t="shared" si="950"/>
        <v>0</v>
      </c>
      <c r="BT355" s="163">
        <v>0</v>
      </c>
      <c r="BU355" s="163">
        <v>0</v>
      </c>
      <c r="BV355" s="69">
        <f t="shared" si="951"/>
        <v>0</v>
      </c>
      <c r="BW355" s="117"/>
      <c r="BX355" s="163">
        <v>0</v>
      </c>
      <c r="BY355" s="163">
        <v>0</v>
      </c>
      <c r="BZ355" s="171">
        <v>0</v>
      </c>
      <c r="CA355" s="171">
        <v>0</v>
      </c>
      <c r="CB355" s="163">
        <v>0</v>
      </c>
      <c r="CC355" s="163">
        <v>0</v>
      </c>
      <c r="CD355" s="69">
        <f t="shared" si="953"/>
        <v>0</v>
      </c>
      <c r="CE355" s="117"/>
      <c r="CF355" s="163">
        <v>0</v>
      </c>
      <c r="CG355" s="163"/>
      <c r="CH355" s="171">
        <v>0</v>
      </c>
      <c r="CI355" s="171"/>
      <c r="CJ355" s="163">
        <v>0</v>
      </c>
      <c r="CK355" s="163">
        <v>0</v>
      </c>
      <c r="CL355" s="117"/>
      <c r="CM355" s="163">
        <v>0</v>
      </c>
      <c r="CN355" s="163"/>
      <c r="CO355" s="171">
        <v>0</v>
      </c>
      <c r="CP355" s="171"/>
      <c r="CQ355" s="163">
        <v>0</v>
      </c>
      <c r="CR355" s="163">
        <v>0</v>
      </c>
      <c r="CS355" s="50"/>
      <c r="CT355" s="66">
        <f t="shared" si="954"/>
        <v>0</v>
      </c>
      <c r="CU355" s="66">
        <f t="shared" si="955"/>
        <v>0</v>
      </c>
      <c r="CV355" s="66">
        <f t="shared" si="956"/>
        <v>0</v>
      </c>
      <c r="CW355" s="66">
        <f t="shared" si="957"/>
        <v>0</v>
      </c>
      <c r="CX355" s="66">
        <f t="shared" si="958"/>
        <v>0</v>
      </c>
      <c r="CY355" s="66">
        <f t="shared" si="959"/>
        <v>0</v>
      </c>
    </row>
    <row r="356" spans="1:103" x14ac:dyDescent="0.25">
      <c r="A356" s="87">
        <v>2207070000</v>
      </c>
      <c r="B356" s="86"/>
      <c r="C356" s="85" t="s">
        <v>71</v>
      </c>
      <c r="D356" s="84"/>
      <c r="E356" s="170">
        <f>E357+E362</f>
        <v>0</v>
      </c>
      <c r="F356" s="170">
        <f>F357+F362</f>
        <v>0</v>
      </c>
      <c r="G356" s="167">
        <v>0</v>
      </c>
      <c r="H356" s="167">
        <v>0</v>
      </c>
      <c r="I356" s="170">
        <f>I357+I362</f>
        <v>0</v>
      </c>
      <c r="J356" s="170">
        <f>J357+J362</f>
        <v>0</v>
      </c>
      <c r="K356" s="120"/>
      <c r="L356" s="161">
        <f>L357+L362</f>
        <v>0</v>
      </c>
      <c r="M356" s="170">
        <f>M357+M362</f>
        <v>0</v>
      </c>
      <c r="N356" s="165">
        <v>0</v>
      </c>
      <c r="O356" s="165">
        <v>0</v>
      </c>
      <c r="P356" s="161">
        <f>P357+P362</f>
        <v>0</v>
      </c>
      <c r="Q356" s="161">
        <f>Q357+Q362</f>
        <v>0</v>
      </c>
      <c r="R356" s="162">
        <f t="shared" si="937"/>
        <v>0</v>
      </c>
      <c r="S356" s="119"/>
      <c r="T356" s="161">
        <f>T357+T362</f>
        <v>0</v>
      </c>
      <c r="U356" s="161">
        <f>U357+U362</f>
        <v>0</v>
      </c>
      <c r="V356" s="165">
        <v>0</v>
      </c>
      <c r="W356" s="165">
        <v>0</v>
      </c>
      <c r="X356" s="161">
        <f>X357+X362</f>
        <v>0</v>
      </c>
      <c r="Y356" s="161">
        <f>Y357+Y362</f>
        <v>0</v>
      </c>
      <c r="Z356" s="161">
        <f t="shared" si="939"/>
        <v>0</v>
      </c>
      <c r="AA356" s="119"/>
      <c r="AB356" s="161">
        <f>AB357+AB362</f>
        <v>0</v>
      </c>
      <c r="AC356" s="161">
        <f>AC357+AC362</f>
        <v>0</v>
      </c>
      <c r="AD356" s="165">
        <v>0</v>
      </c>
      <c r="AE356" s="165">
        <v>0</v>
      </c>
      <c r="AF356" s="161">
        <f>AF357+AF362</f>
        <v>0</v>
      </c>
      <c r="AG356" s="161">
        <f>AG357+AG362</f>
        <v>0</v>
      </c>
      <c r="AH356" s="159">
        <f t="shared" si="941"/>
        <v>0</v>
      </c>
      <c r="AI356" s="119"/>
      <c r="AJ356" s="161">
        <f>AJ357+AJ362</f>
        <v>0</v>
      </c>
      <c r="AK356" s="161">
        <f>AK357+AK362</f>
        <v>0</v>
      </c>
      <c r="AL356" s="165">
        <v>0</v>
      </c>
      <c r="AM356" s="165">
        <v>0</v>
      </c>
      <c r="AN356" s="161">
        <f>AN357+AN362</f>
        <v>0</v>
      </c>
      <c r="AO356" s="161">
        <f>AO357+AO362</f>
        <v>0</v>
      </c>
      <c r="AP356" s="159">
        <f t="shared" si="943"/>
        <v>0</v>
      </c>
      <c r="AQ356" s="119"/>
      <c r="AR356" s="161">
        <f>AR357+AR362</f>
        <v>0</v>
      </c>
      <c r="AS356" s="161">
        <f>AS357+AS362</f>
        <v>0</v>
      </c>
      <c r="AT356" s="165">
        <v>0</v>
      </c>
      <c r="AU356" s="165">
        <v>0</v>
      </c>
      <c r="AV356" s="161">
        <f>AV357+AV362</f>
        <v>0</v>
      </c>
      <c r="AW356" s="161">
        <f>AW357+AW362</f>
        <v>0</v>
      </c>
      <c r="AX356" s="159">
        <f t="shared" si="945"/>
        <v>0</v>
      </c>
      <c r="AY356" s="119"/>
      <c r="AZ356" s="161">
        <f>AZ357+AZ362</f>
        <v>0</v>
      </c>
      <c r="BA356" s="161">
        <f>BA357+BA362</f>
        <v>0</v>
      </c>
      <c r="BB356" s="165">
        <v>0</v>
      </c>
      <c r="BC356" s="165">
        <v>0</v>
      </c>
      <c r="BD356" s="161">
        <f>BD357+BD362</f>
        <v>0</v>
      </c>
      <c r="BE356" s="161">
        <f>BE357+BE362</f>
        <v>0</v>
      </c>
      <c r="BF356" s="159">
        <f t="shared" si="947"/>
        <v>0</v>
      </c>
      <c r="BG356" s="119"/>
      <c r="BH356" s="161">
        <f>BH357+BH362</f>
        <v>0</v>
      </c>
      <c r="BI356" s="161">
        <f>BI357+BI362</f>
        <v>0</v>
      </c>
      <c r="BJ356" s="165">
        <v>0</v>
      </c>
      <c r="BK356" s="165">
        <v>0</v>
      </c>
      <c r="BL356" s="161">
        <f>BL357+BL362</f>
        <v>0</v>
      </c>
      <c r="BM356" s="161">
        <f>BM357+BM362</f>
        <v>0</v>
      </c>
      <c r="BN356" s="159">
        <f t="shared" si="949"/>
        <v>0</v>
      </c>
      <c r="BO356" s="119"/>
      <c r="BP356" s="161">
        <f>BP357+BP362</f>
        <v>0</v>
      </c>
      <c r="BQ356" s="161"/>
      <c r="BR356" s="165">
        <v>0</v>
      </c>
      <c r="BS356" s="160">
        <f t="shared" si="950"/>
        <v>0</v>
      </c>
      <c r="BT356" s="161">
        <f>BT357+BT362</f>
        <v>0</v>
      </c>
      <c r="BU356" s="161">
        <f>BU357+BU362</f>
        <v>0</v>
      </c>
      <c r="BV356" s="159">
        <f t="shared" si="951"/>
        <v>0</v>
      </c>
      <c r="BW356" s="117"/>
      <c r="BX356" s="161">
        <f>BX357+BX362</f>
        <v>0</v>
      </c>
      <c r="BY356" s="161">
        <f>BY357+BY362</f>
        <v>0</v>
      </c>
      <c r="BZ356" s="165">
        <v>0</v>
      </c>
      <c r="CA356" s="165">
        <v>0</v>
      </c>
      <c r="CB356" s="161">
        <f>CB357+CB362</f>
        <v>0</v>
      </c>
      <c r="CC356" s="161">
        <f>CC357+CC362</f>
        <v>0</v>
      </c>
      <c r="CD356" s="159">
        <f t="shared" si="953"/>
        <v>0</v>
      </c>
      <c r="CE356" s="117"/>
      <c r="CF356" s="161">
        <f>CF357+CF362</f>
        <v>0</v>
      </c>
      <c r="CG356" s="161"/>
      <c r="CH356" s="165">
        <v>0</v>
      </c>
      <c r="CI356" s="165"/>
      <c r="CJ356" s="161">
        <f>CJ357+CJ362</f>
        <v>0</v>
      </c>
      <c r="CK356" s="161">
        <f>CK357+CK362</f>
        <v>0</v>
      </c>
      <c r="CL356" s="117"/>
      <c r="CM356" s="161">
        <f>CM357+CM362</f>
        <v>0</v>
      </c>
      <c r="CN356" s="161"/>
      <c r="CO356" s="165">
        <v>0</v>
      </c>
      <c r="CP356" s="165"/>
      <c r="CQ356" s="161">
        <f>CQ357+CQ362</f>
        <v>0</v>
      </c>
      <c r="CR356" s="161">
        <f>CR357+CR362</f>
        <v>0</v>
      </c>
      <c r="CS356" s="50"/>
      <c r="CT356" s="60">
        <f t="shared" si="954"/>
        <v>0</v>
      </c>
      <c r="CU356" s="60">
        <f t="shared" si="955"/>
        <v>0</v>
      </c>
      <c r="CV356" s="60">
        <f t="shared" si="956"/>
        <v>0</v>
      </c>
      <c r="CW356" s="60">
        <f t="shared" si="957"/>
        <v>0</v>
      </c>
      <c r="CX356" s="60">
        <f t="shared" si="958"/>
        <v>0</v>
      </c>
      <c r="CY356" s="60">
        <f t="shared" si="959"/>
        <v>0</v>
      </c>
    </row>
    <row r="357" spans="1:103" x14ac:dyDescent="0.25">
      <c r="A357" s="90">
        <v>2207070700</v>
      </c>
      <c r="B357" s="89"/>
      <c r="C357" s="88"/>
      <c r="D357" s="102" t="s">
        <v>70</v>
      </c>
      <c r="E357" s="123">
        <f>E358+E359+E360+E361</f>
        <v>0</v>
      </c>
      <c r="F357" s="123">
        <f>F358+F359+F360+F361</f>
        <v>0</v>
      </c>
      <c r="G357" s="72">
        <v>0</v>
      </c>
      <c r="H357" s="72">
        <v>0</v>
      </c>
      <c r="I357" s="123">
        <f>I358+I359+I360+I361</f>
        <v>0</v>
      </c>
      <c r="J357" s="123">
        <f>J358+J359+J360+J361</f>
        <v>0</v>
      </c>
      <c r="K357" s="120"/>
      <c r="L357" s="122">
        <f>L358+L359+L360+L361</f>
        <v>0</v>
      </c>
      <c r="M357" s="123">
        <f>M358+M359+M360+M361</f>
        <v>0</v>
      </c>
      <c r="N357" s="68">
        <v>0</v>
      </c>
      <c r="O357" s="68">
        <v>0</v>
      </c>
      <c r="P357" s="122">
        <f>P358+P359+P360+P361</f>
        <v>0</v>
      </c>
      <c r="Q357" s="122">
        <f>Q358+Q359+Q360+Q361</f>
        <v>0</v>
      </c>
      <c r="R357" s="163">
        <f t="shared" si="937"/>
        <v>0</v>
      </c>
      <c r="S357" s="119"/>
      <c r="T357" s="122">
        <f>T358+T359+T360+T361</f>
        <v>0</v>
      </c>
      <c r="U357" s="122">
        <f>U358+U359+U360+U361</f>
        <v>0</v>
      </c>
      <c r="V357" s="68">
        <v>0</v>
      </c>
      <c r="W357" s="68">
        <v>0</v>
      </c>
      <c r="X357" s="122">
        <f>X358+X359+X360+X361</f>
        <v>0</v>
      </c>
      <c r="Y357" s="122">
        <f>Y358+Y359+Y360+Y361</f>
        <v>0</v>
      </c>
      <c r="Z357" s="122">
        <f t="shared" si="939"/>
        <v>0</v>
      </c>
      <c r="AA357" s="119"/>
      <c r="AB357" s="122">
        <f>AB358+AB359+AB360+AB361</f>
        <v>0</v>
      </c>
      <c r="AC357" s="122">
        <f>AC358+AC359+AC360+AC361</f>
        <v>0</v>
      </c>
      <c r="AD357" s="68">
        <v>0</v>
      </c>
      <c r="AE357" s="68">
        <v>0</v>
      </c>
      <c r="AF357" s="122">
        <f>AF358+AF359+AF360+AF361</f>
        <v>0</v>
      </c>
      <c r="AG357" s="122">
        <f>AG358+AG359+AG360+AG361</f>
        <v>0</v>
      </c>
      <c r="AH357" s="69">
        <f t="shared" si="941"/>
        <v>0</v>
      </c>
      <c r="AI357" s="119"/>
      <c r="AJ357" s="122">
        <f>AJ358+AJ359+AJ360+AJ361</f>
        <v>0</v>
      </c>
      <c r="AK357" s="122">
        <f>AK358+AK359+AK360+AK361</f>
        <v>0</v>
      </c>
      <c r="AL357" s="68">
        <v>0</v>
      </c>
      <c r="AM357" s="68">
        <v>0</v>
      </c>
      <c r="AN357" s="122">
        <f>AN358+AN359+AN360+AN361</f>
        <v>0</v>
      </c>
      <c r="AO357" s="122">
        <f>AO358+AO359+AO360+AO361</f>
        <v>0</v>
      </c>
      <c r="AP357" s="69">
        <f t="shared" si="943"/>
        <v>0</v>
      </c>
      <c r="AQ357" s="119"/>
      <c r="AR357" s="122">
        <f>AR358+AR359+AR360+AR361</f>
        <v>0</v>
      </c>
      <c r="AS357" s="122">
        <f>AS358+AS359+AS360+AS361</f>
        <v>0</v>
      </c>
      <c r="AT357" s="68">
        <v>0</v>
      </c>
      <c r="AU357" s="68">
        <v>0</v>
      </c>
      <c r="AV357" s="122">
        <f>AV358+AV359+AV360+AV361</f>
        <v>0</v>
      </c>
      <c r="AW357" s="122">
        <f>AW358+AW359+AW360+AW361</f>
        <v>0</v>
      </c>
      <c r="AX357" s="69">
        <f t="shared" si="945"/>
        <v>0</v>
      </c>
      <c r="AY357" s="119"/>
      <c r="AZ357" s="122">
        <f>AZ358+AZ359+AZ360+AZ361</f>
        <v>0</v>
      </c>
      <c r="BA357" s="122">
        <f>BA358+BA359+BA360+BA361</f>
        <v>0</v>
      </c>
      <c r="BB357" s="68">
        <v>0</v>
      </c>
      <c r="BC357" s="68">
        <v>0</v>
      </c>
      <c r="BD357" s="122">
        <f>BD358+BD359+BD360+BD361</f>
        <v>0</v>
      </c>
      <c r="BE357" s="122">
        <f>BE358+BE359+BE360+BE361</f>
        <v>0</v>
      </c>
      <c r="BF357" s="69">
        <f t="shared" si="947"/>
        <v>0</v>
      </c>
      <c r="BG357" s="119"/>
      <c r="BH357" s="122">
        <f>BH358+BH359+BH360+BH361</f>
        <v>0</v>
      </c>
      <c r="BI357" s="122">
        <f>BI358+BI359+BI360+BI361</f>
        <v>0</v>
      </c>
      <c r="BJ357" s="68">
        <v>0</v>
      </c>
      <c r="BK357" s="68">
        <v>0</v>
      </c>
      <c r="BL357" s="122">
        <f>BL358+BL359+BL360+BL361</f>
        <v>0</v>
      </c>
      <c r="BM357" s="122">
        <f>BM358+BM359+BM360+BM361</f>
        <v>0</v>
      </c>
      <c r="BN357" s="69">
        <f t="shared" si="949"/>
        <v>0</v>
      </c>
      <c r="BO357" s="119"/>
      <c r="BP357" s="122">
        <f>BP358+BP359+BP360+BP361</f>
        <v>0</v>
      </c>
      <c r="BQ357" s="122"/>
      <c r="BR357" s="68">
        <v>0</v>
      </c>
      <c r="BS357" s="164">
        <f t="shared" si="950"/>
        <v>0</v>
      </c>
      <c r="BT357" s="122">
        <f>BT358+BT359+BT360+BT361</f>
        <v>0</v>
      </c>
      <c r="BU357" s="122">
        <f>BU358+BU359+BU360+BU361</f>
        <v>0</v>
      </c>
      <c r="BV357" s="69">
        <f t="shared" si="951"/>
        <v>0</v>
      </c>
      <c r="BW357" s="117"/>
      <c r="BX357" s="122">
        <f>BX358+BX359+BX360+BX361</f>
        <v>0</v>
      </c>
      <c r="BY357" s="122">
        <f>BY358+BY359+BY360+BY361</f>
        <v>0</v>
      </c>
      <c r="BZ357" s="68">
        <v>0</v>
      </c>
      <c r="CA357" s="68">
        <v>0</v>
      </c>
      <c r="CB357" s="122">
        <f>CB358+CB359+CB360+CB361</f>
        <v>0</v>
      </c>
      <c r="CC357" s="122">
        <f>CC358+CC359+CC360+CC361</f>
        <v>0</v>
      </c>
      <c r="CD357" s="69">
        <f t="shared" si="953"/>
        <v>0</v>
      </c>
      <c r="CE357" s="117"/>
      <c r="CF357" s="122">
        <f>CF358+CF359+CF360+CF361</f>
        <v>0</v>
      </c>
      <c r="CG357" s="122"/>
      <c r="CH357" s="68">
        <v>0</v>
      </c>
      <c r="CI357" s="68"/>
      <c r="CJ357" s="122">
        <f>CJ358+CJ359+CJ360+CJ361</f>
        <v>0</v>
      </c>
      <c r="CK357" s="122">
        <f>CK358+CK359+CK360+CK361</f>
        <v>0</v>
      </c>
      <c r="CL357" s="117"/>
      <c r="CM357" s="122">
        <f>CM358+CM359+CM360+CM361</f>
        <v>0</v>
      </c>
      <c r="CN357" s="122"/>
      <c r="CO357" s="68">
        <v>0</v>
      </c>
      <c r="CP357" s="68"/>
      <c r="CQ357" s="122">
        <f>CQ358+CQ359+CQ360+CQ361</f>
        <v>0</v>
      </c>
      <c r="CR357" s="122">
        <f>CR358+CR359+CR360+CR361</f>
        <v>0</v>
      </c>
      <c r="CS357" s="50"/>
      <c r="CT357" s="66">
        <f t="shared" si="954"/>
        <v>0</v>
      </c>
      <c r="CU357" s="66">
        <f t="shared" si="955"/>
        <v>0</v>
      </c>
      <c r="CV357" s="66">
        <f t="shared" si="956"/>
        <v>0</v>
      </c>
      <c r="CW357" s="66">
        <f t="shared" si="957"/>
        <v>0</v>
      </c>
      <c r="CX357" s="66">
        <f t="shared" si="958"/>
        <v>0</v>
      </c>
      <c r="CY357" s="66">
        <f t="shared" si="959"/>
        <v>0</v>
      </c>
    </row>
    <row r="358" spans="1:103" x14ac:dyDescent="0.25">
      <c r="A358" s="77">
        <v>2207070710</v>
      </c>
      <c r="B358" s="76"/>
      <c r="C358" s="75"/>
      <c r="D358" s="168" t="s">
        <v>69</v>
      </c>
      <c r="E358" s="124">
        <v>0</v>
      </c>
      <c r="F358" s="124">
        <v>0</v>
      </c>
      <c r="G358" s="72">
        <v>0</v>
      </c>
      <c r="H358" s="72">
        <v>0</v>
      </c>
      <c r="I358" s="124">
        <v>0</v>
      </c>
      <c r="J358" s="124">
        <v>0</v>
      </c>
      <c r="K358" s="120"/>
      <c r="L358" s="163">
        <v>0</v>
      </c>
      <c r="M358" s="124">
        <v>0</v>
      </c>
      <c r="N358" s="68">
        <v>0</v>
      </c>
      <c r="O358" s="68">
        <v>0</v>
      </c>
      <c r="P358" s="163">
        <v>0</v>
      </c>
      <c r="Q358" s="163">
        <v>0</v>
      </c>
      <c r="R358" s="163">
        <f t="shared" si="937"/>
        <v>0</v>
      </c>
      <c r="S358" s="119"/>
      <c r="T358" s="163">
        <v>0</v>
      </c>
      <c r="U358" s="163">
        <v>0</v>
      </c>
      <c r="V358" s="68">
        <v>0</v>
      </c>
      <c r="W358" s="68">
        <v>0</v>
      </c>
      <c r="X358" s="163">
        <v>0</v>
      </c>
      <c r="Y358" s="163">
        <v>0</v>
      </c>
      <c r="Z358" s="122">
        <f t="shared" si="939"/>
        <v>0</v>
      </c>
      <c r="AA358" s="119"/>
      <c r="AB358" s="163">
        <v>0</v>
      </c>
      <c r="AC358" s="163">
        <v>0</v>
      </c>
      <c r="AD358" s="68">
        <v>0</v>
      </c>
      <c r="AE358" s="68">
        <v>0</v>
      </c>
      <c r="AF358" s="163">
        <v>0</v>
      </c>
      <c r="AG358" s="163">
        <v>0</v>
      </c>
      <c r="AH358" s="69">
        <f t="shared" si="941"/>
        <v>0</v>
      </c>
      <c r="AI358" s="119"/>
      <c r="AJ358" s="163">
        <v>0</v>
      </c>
      <c r="AK358" s="163">
        <v>0</v>
      </c>
      <c r="AL358" s="68">
        <v>0</v>
      </c>
      <c r="AM358" s="68">
        <v>0</v>
      </c>
      <c r="AN358" s="163">
        <v>0</v>
      </c>
      <c r="AO358" s="163">
        <v>0</v>
      </c>
      <c r="AP358" s="69">
        <f t="shared" si="943"/>
        <v>0</v>
      </c>
      <c r="AQ358" s="119"/>
      <c r="AR358" s="163">
        <v>0</v>
      </c>
      <c r="AS358" s="163">
        <v>0</v>
      </c>
      <c r="AT358" s="68">
        <v>0</v>
      </c>
      <c r="AU358" s="68">
        <v>0</v>
      </c>
      <c r="AV358" s="163">
        <v>0</v>
      </c>
      <c r="AW358" s="163">
        <v>0</v>
      </c>
      <c r="AX358" s="69">
        <f t="shared" si="945"/>
        <v>0</v>
      </c>
      <c r="AY358" s="119"/>
      <c r="AZ358" s="163">
        <v>0</v>
      </c>
      <c r="BA358" s="163">
        <v>0</v>
      </c>
      <c r="BB358" s="68">
        <v>0</v>
      </c>
      <c r="BC358" s="68">
        <v>0</v>
      </c>
      <c r="BD358" s="163">
        <v>0</v>
      </c>
      <c r="BE358" s="163">
        <v>0</v>
      </c>
      <c r="BF358" s="69">
        <f t="shared" si="947"/>
        <v>0</v>
      </c>
      <c r="BG358" s="119"/>
      <c r="BH358" s="163">
        <v>0</v>
      </c>
      <c r="BI358" s="163">
        <v>0</v>
      </c>
      <c r="BJ358" s="68">
        <v>0</v>
      </c>
      <c r="BK358" s="68">
        <v>0</v>
      </c>
      <c r="BL358" s="163">
        <v>0</v>
      </c>
      <c r="BM358" s="163">
        <v>0</v>
      </c>
      <c r="BN358" s="69">
        <f t="shared" si="949"/>
        <v>0</v>
      </c>
      <c r="BO358" s="119"/>
      <c r="BP358" s="163">
        <v>0</v>
      </c>
      <c r="BQ358" s="163"/>
      <c r="BR358" s="68">
        <v>0</v>
      </c>
      <c r="BS358" s="164">
        <f t="shared" si="950"/>
        <v>0</v>
      </c>
      <c r="BT358" s="163">
        <v>0</v>
      </c>
      <c r="BU358" s="163">
        <v>0</v>
      </c>
      <c r="BV358" s="69">
        <f t="shared" si="951"/>
        <v>0</v>
      </c>
      <c r="BW358" s="117"/>
      <c r="BX358" s="163">
        <v>0</v>
      </c>
      <c r="BY358" s="163">
        <v>0</v>
      </c>
      <c r="BZ358" s="68">
        <v>0</v>
      </c>
      <c r="CA358" s="68">
        <v>0</v>
      </c>
      <c r="CB358" s="163">
        <v>0</v>
      </c>
      <c r="CC358" s="163">
        <v>0</v>
      </c>
      <c r="CD358" s="69">
        <f t="shared" si="953"/>
        <v>0</v>
      </c>
      <c r="CE358" s="117"/>
      <c r="CF358" s="163">
        <v>0</v>
      </c>
      <c r="CG358" s="163"/>
      <c r="CH358" s="68">
        <v>0</v>
      </c>
      <c r="CI358" s="68"/>
      <c r="CJ358" s="163">
        <v>0</v>
      </c>
      <c r="CK358" s="163">
        <v>0</v>
      </c>
      <c r="CL358" s="117"/>
      <c r="CM358" s="163">
        <v>0</v>
      </c>
      <c r="CN358" s="163"/>
      <c r="CO358" s="68">
        <v>0</v>
      </c>
      <c r="CP358" s="68"/>
      <c r="CQ358" s="163">
        <v>0</v>
      </c>
      <c r="CR358" s="163">
        <v>0</v>
      </c>
      <c r="CS358" s="50"/>
      <c r="CT358" s="66">
        <f t="shared" si="954"/>
        <v>0</v>
      </c>
      <c r="CU358" s="66">
        <f t="shared" si="955"/>
        <v>0</v>
      </c>
      <c r="CV358" s="66">
        <f t="shared" si="956"/>
        <v>0</v>
      </c>
      <c r="CW358" s="66">
        <f t="shared" si="957"/>
        <v>0</v>
      </c>
      <c r="CX358" s="66">
        <f t="shared" si="958"/>
        <v>0</v>
      </c>
      <c r="CY358" s="66">
        <f t="shared" si="959"/>
        <v>0</v>
      </c>
    </row>
    <row r="359" spans="1:103" ht="25.5" x14ac:dyDescent="0.25">
      <c r="A359" s="77">
        <v>2207070720</v>
      </c>
      <c r="B359" s="76"/>
      <c r="C359" s="75"/>
      <c r="D359" s="169" t="s">
        <v>68</v>
      </c>
      <c r="E359" s="124">
        <v>0</v>
      </c>
      <c r="F359" s="124">
        <v>0</v>
      </c>
      <c r="G359" s="72">
        <v>0</v>
      </c>
      <c r="H359" s="72">
        <v>0</v>
      </c>
      <c r="I359" s="124">
        <v>0</v>
      </c>
      <c r="J359" s="124">
        <v>0</v>
      </c>
      <c r="K359" s="120"/>
      <c r="L359" s="163">
        <v>0</v>
      </c>
      <c r="M359" s="124">
        <v>0</v>
      </c>
      <c r="N359" s="68">
        <v>0</v>
      </c>
      <c r="O359" s="68">
        <v>0</v>
      </c>
      <c r="P359" s="163">
        <v>0</v>
      </c>
      <c r="Q359" s="163">
        <v>0</v>
      </c>
      <c r="R359" s="163">
        <f t="shared" si="937"/>
        <v>0</v>
      </c>
      <c r="S359" s="119"/>
      <c r="T359" s="163">
        <v>0</v>
      </c>
      <c r="U359" s="163">
        <v>0</v>
      </c>
      <c r="V359" s="68">
        <v>0</v>
      </c>
      <c r="W359" s="68">
        <v>0</v>
      </c>
      <c r="X359" s="163">
        <v>0</v>
      </c>
      <c r="Y359" s="163">
        <v>0</v>
      </c>
      <c r="Z359" s="122">
        <f t="shared" si="939"/>
        <v>0</v>
      </c>
      <c r="AA359" s="119"/>
      <c r="AB359" s="163">
        <v>0</v>
      </c>
      <c r="AC359" s="163">
        <v>0</v>
      </c>
      <c r="AD359" s="68">
        <v>0</v>
      </c>
      <c r="AE359" s="68">
        <v>0</v>
      </c>
      <c r="AF359" s="163">
        <v>0</v>
      </c>
      <c r="AG359" s="163">
        <v>0</v>
      </c>
      <c r="AH359" s="69">
        <f t="shared" si="941"/>
        <v>0</v>
      </c>
      <c r="AI359" s="119"/>
      <c r="AJ359" s="163">
        <v>0</v>
      </c>
      <c r="AK359" s="163">
        <v>0</v>
      </c>
      <c r="AL359" s="68">
        <v>0</v>
      </c>
      <c r="AM359" s="68">
        <v>0</v>
      </c>
      <c r="AN359" s="163">
        <v>0</v>
      </c>
      <c r="AO359" s="163">
        <v>0</v>
      </c>
      <c r="AP359" s="69">
        <f t="shared" si="943"/>
        <v>0</v>
      </c>
      <c r="AQ359" s="119"/>
      <c r="AR359" s="163">
        <v>0</v>
      </c>
      <c r="AS359" s="163">
        <v>0</v>
      </c>
      <c r="AT359" s="68">
        <v>0</v>
      </c>
      <c r="AU359" s="68">
        <v>0</v>
      </c>
      <c r="AV359" s="163">
        <v>0</v>
      </c>
      <c r="AW359" s="163">
        <v>0</v>
      </c>
      <c r="AX359" s="69">
        <f t="shared" si="945"/>
        <v>0</v>
      </c>
      <c r="AY359" s="119"/>
      <c r="AZ359" s="163">
        <v>0</v>
      </c>
      <c r="BA359" s="163">
        <v>0</v>
      </c>
      <c r="BB359" s="68">
        <v>0</v>
      </c>
      <c r="BC359" s="68">
        <v>0</v>
      </c>
      <c r="BD359" s="163">
        <v>0</v>
      </c>
      <c r="BE359" s="163">
        <v>0</v>
      </c>
      <c r="BF359" s="69">
        <f t="shared" si="947"/>
        <v>0</v>
      </c>
      <c r="BG359" s="119"/>
      <c r="BH359" s="163">
        <v>0</v>
      </c>
      <c r="BI359" s="163">
        <v>0</v>
      </c>
      <c r="BJ359" s="68">
        <v>0</v>
      </c>
      <c r="BK359" s="68">
        <v>0</v>
      </c>
      <c r="BL359" s="163">
        <v>0</v>
      </c>
      <c r="BM359" s="163">
        <v>0</v>
      </c>
      <c r="BN359" s="69">
        <f t="shared" si="949"/>
        <v>0</v>
      </c>
      <c r="BO359" s="119"/>
      <c r="BP359" s="163">
        <v>0</v>
      </c>
      <c r="BQ359" s="163"/>
      <c r="BR359" s="68">
        <v>0</v>
      </c>
      <c r="BS359" s="164">
        <f t="shared" si="950"/>
        <v>0</v>
      </c>
      <c r="BT359" s="163">
        <v>0</v>
      </c>
      <c r="BU359" s="163">
        <v>0</v>
      </c>
      <c r="BV359" s="69">
        <f t="shared" si="951"/>
        <v>0</v>
      </c>
      <c r="BW359" s="117"/>
      <c r="BX359" s="163">
        <v>0</v>
      </c>
      <c r="BY359" s="163">
        <v>0</v>
      </c>
      <c r="BZ359" s="68">
        <v>0</v>
      </c>
      <c r="CA359" s="68">
        <v>0</v>
      </c>
      <c r="CB359" s="163">
        <v>0</v>
      </c>
      <c r="CC359" s="163">
        <v>0</v>
      </c>
      <c r="CD359" s="69">
        <f t="shared" si="953"/>
        <v>0</v>
      </c>
      <c r="CE359" s="117"/>
      <c r="CF359" s="163">
        <v>0</v>
      </c>
      <c r="CG359" s="163"/>
      <c r="CH359" s="68">
        <v>0</v>
      </c>
      <c r="CI359" s="68"/>
      <c r="CJ359" s="163">
        <v>0</v>
      </c>
      <c r="CK359" s="163">
        <v>0</v>
      </c>
      <c r="CL359" s="117"/>
      <c r="CM359" s="163">
        <v>0</v>
      </c>
      <c r="CN359" s="163"/>
      <c r="CO359" s="68">
        <v>0</v>
      </c>
      <c r="CP359" s="68"/>
      <c r="CQ359" s="163">
        <v>0</v>
      </c>
      <c r="CR359" s="163">
        <v>0</v>
      </c>
      <c r="CS359" s="50"/>
      <c r="CT359" s="66">
        <f t="shared" si="954"/>
        <v>0</v>
      </c>
      <c r="CU359" s="66">
        <f t="shared" si="955"/>
        <v>0</v>
      </c>
      <c r="CV359" s="66">
        <f t="shared" si="956"/>
        <v>0</v>
      </c>
      <c r="CW359" s="66">
        <f t="shared" si="957"/>
        <v>0</v>
      </c>
      <c r="CX359" s="66">
        <f t="shared" si="958"/>
        <v>0</v>
      </c>
      <c r="CY359" s="66">
        <f t="shared" si="959"/>
        <v>0</v>
      </c>
    </row>
    <row r="360" spans="1:103" ht="25.5" x14ac:dyDescent="0.25">
      <c r="A360" s="77">
        <v>2207070730</v>
      </c>
      <c r="B360" s="76"/>
      <c r="C360" s="75"/>
      <c r="D360" s="169" t="s">
        <v>67</v>
      </c>
      <c r="E360" s="124">
        <v>0</v>
      </c>
      <c r="F360" s="124">
        <v>0</v>
      </c>
      <c r="G360" s="72">
        <v>0</v>
      </c>
      <c r="H360" s="72">
        <v>0</v>
      </c>
      <c r="I360" s="124">
        <v>0</v>
      </c>
      <c r="J360" s="124">
        <v>0</v>
      </c>
      <c r="K360" s="120"/>
      <c r="L360" s="163">
        <v>0</v>
      </c>
      <c r="M360" s="124">
        <v>0</v>
      </c>
      <c r="N360" s="68">
        <v>0</v>
      </c>
      <c r="O360" s="68">
        <v>0</v>
      </c>
      <c r="P360" s="163">
        <v>0</v>
      </c>
      <c r="Q360" s="163">
        <v>0</v>
      </c>
      <c r="R360" s="163">
        <f t="shared" si="937"/>
        <v>0</v>
      </c>
      <c r="S360" s="119"/>
      <c r="T360" s="163">
        <v>0</v>
      </c>
      <c r="U360" s="163">
        <v>0</v>
      </c>
      <c r="V360" s="68">
        <v>0</v>
      </c>
      <c r="W360" s="68">
        <v>0</v>
      </c>
      <c r="X360" s="163">
        <v>0</v>
      </c>
      <c r="Y360" s="163">
        <v>0</v>
      </c>
      <c r="Z360" s="122">
        <f t="shared" si="939"/>
        <v>0</v>
      </c>
      <c r="AA360" s="119"/>
      <c r="AB360" s="163">
        <v>0</v>
      </c>
      <c r="AC360" s="163">
        <v>0</v>
      </c>
      <c r="AD360" s="68">
        <v>0</v>
      </c>
      <c r="AE360" s="68">
        <v>0</v>
      </c>
      <c r="AF360" s="163">
        <v>0</v>
      </c>
      <c r="AG360" s="163">
        <v>0</v>
      </c>
      <c r="AH360" s="69">
        <f t="shared" si="941"/>
        <v>0</v>
      </c>
      <c r="AI360" s="119"/>
      <c r="AJ360" s="163">
        <v>0</v>
      </c>
      <c r="AK360" s="163">
        <v>0</v>
      </c>
      <c r="AL360" s="68">
        <v>0</v>
      </c>
      <c r="AM360" s="68">
        <v>0</v>
      </c>
      <c r="AN360" s="163">
        <v>0</v>
      </c>
      <c r="AO360" s="163">
        <v>0</v>
      </c>
      <c r="AP360" s="69">
        <f t="shared" si="943"/>
        <v>0</v>
      </c>
      <c r="AQ360" s="119"/>
      <c r="AR360" s="163">
        <v>0</v>
      </c>
      <c r="AS360" s="163">
        <v>0</v>
      </c>
      <c r="AT360" s="68">
        <v>0</v>
      </c>
      <c r="AU360" s="68">
        <v>0</v>
      </c>
      <c r="AV360" s="163">
        <v>0</v>
      </c>
      <c r="AW360" s="163">
        <v>0</v>
      </c>
      <c r="AX360" s="69">
        <f t="shared" si="945"/>
        <v>0</v>
      </c>
      <c r="AY360" s="119"/>
      <c r="AZ360" s="163">
        <v>0</v>
      </c>
      <c r="BA360" s="163">
        <v>0</v>
      </c>
      <c r="BB360" s="68">
        <v>0</v>
      </c>
      <c r="BC360" s="68">
        <v>0</v>
      </c>
      <c r="BD360" s="163">
        <v>0</v>
      </c>
      <c r="BE360" s="163">
        <v>0</v>
      </c>
      <c r="BF360" s="69">
        <f t="shared" si="947"/>
        <v>0</v>
      </c>
      <c r="BG360" s="119"/>
      <c r="BH360" s="163">
        <v>0</v>
      </c>
      <c r="BI360" s="163">
        <v>0</v>
      </c>
      <c r="BJ360" s="68">
        <v>0</v>
      </c>
      <c r="BK360" s="68">
        <v>0</v>
      </c>
      <c r="BL360" s="163">
        <v>0</v>
      </c>
      <c r="BM360" s="163">
        <v>0</v>
      </c>
      <c r="BN360" s="69">
        <f t="shared" si="949"/>
        <v>0</v>
      </c>
      <c r="BO360" s="119"/>
      <c r="BP360" s="163">
        <v>0</v>
      </c>
      <c r="BQ360" s="163"/>
      <c r="BR360" s="68">
        <v>0</v>
      </c>
      <c r="BS360" s="164">
        <f t="shared" si="950"/>
        <v>0</v>
      </c>
      <c r="BT360" s="163">
        <v>0</v>
      </c>
      <c r="BU360" s="163">
        <v>0</v>
      </c>
      <c r="BV360" s="69">
        <f t="shared" si="951"/>
        <v>0</v>
      </c>
      <c r="BW360" s="117"/>
      <c r="BX360" s="163">
        <v>0</v>
      </c>
      <c r="BY360" s="163">
        <v>0</v>
      </c>
      <c r="BZ360" s="68">
        <v>0</v>
      </c>
      <c r="CA360" s="68">
        <v>0</v>
      </c>
      <c r="CB360" s="163">
        <v>0</v>
      </c>
      <c r="CC360" s="163">
        <v>0</v>
      </c>
      <c r="CD360" s="69">
        <f t="shared" si="953"/>
        <v>0</v>
      </c>
      <c r="CE360" s="117"/>
      <c r="CF360" s="163">
        <v>0</v>
      </c>
      <c r="CG360" s="163"/>
      <c r="CH360" s="68">
        <v>0</v>
      </c>
      <c r="CI360" s="68"/>
      <c r="CJ360" s="163">
        <v>0</v>
      </c>
      <c r="CK360" s="163">
        <v>0</v>
      </c>
      <c r="CL360" s="117"/>
      <c r="CM360" s="163">
        <v>0</v>
      </c>
      <c r="CN360" s="163"/>
      <c r="CO360" s="68">
        <v>0</v>
      </c>
      <c r="CP360" s="68"/>
      <c r="CQ360" s="163">
        <v>0</v>
      </c>
      <c r="CR360" s="163">
        <v>0</v>
      </c>
      <c r="CS360" s="50"/>
      <c r="CT360" s="66">
        <f t="shared" si="954"/>
        <v>0</v>
      </c>
      <c r="CU360" s="66">
        <f t="shared" si="955"/>
        <v>0</v>
      </c>
      <c r="CV360" s="66">
        <f t="shared" si="956"/>
        <v>0</v>
      </c>
      <c r="CW360" s="66">
        <f t="shared" si="957"/>
        <v>0</v>
      </c>
      <c r="CX360" s="66">
        <f t="shared" si="958"/>
        <v>0</v>
      </c>
      <c r="CY360" s="66">
        <f t="shared" si="959"/>
        <v>0</v>
      </c>
    </row>
    <row r="361" spans="1:103" x14ac:dyDescent="0.25">
      <c r="A361" s="77">
        <v>2207070790</v>
      </c>
      <c r="B361" s="76"/>
      <c r="C361" s="75"/>
      <c r="D361" s="168" t="s">
        <v>66</v>
      </c>
      <c r="E361" s="124">
        <v>0</v>
      </c>
      <c r="F361" s="124">
        <v>0</v>
      </c>
      <c r="G361" s="72">
        <v>0</v>
      </c>
      <c r="H361" s="72">
        <v>0</v>
      </c>
      <c r="I361" s="124">
        <v>0</v>
      </c>
      <c r="J361" s="124">
        <v>0</v>
      </c>
      <c r="K361" s="120"/>
      <c r="L361" s="163">
        <v>0</v>
      </c>
      <c r="M361" s="124">
        <v>0</v>
      </c>
      <c r="N361" s="68">
        <v>0</v>
      </c>
      <c r="O361" s="68">
        <v>0</v>
      </c>
      <c r="P361" s="163">
        <v>0</v>
      </c>
      <c r="Q361" s="163">
        <v>0</v>
      </c>
      <c r="R361" s="163">
        <f t="shared" si="937"/>
        <v>0</v>
      </c>
      <c r="S361" s="119"/>
      <c r="T361" s="163">
        <v>0</v>
      </c>
      <c r="U361" s="163">
        <v>0</v>
      </c>
      <c r="V361" s="68">
        <v>0</v>
      </c>
      <c r="W361" s="68">
        <v>0</v>
      </c>
      <c r="X361" s="163">
        <v>0</v>
      </c>
      <c r="Y361" s="163">
        <v>0</v>
      </c>
      <c r="Z361" s="122">
        <f t="shared" si="939"/>
        <v>0</v>
      </c>
      <c r="AA361" s="119"/>
      <c r="AB361" s="163">
        <v>0</v>
      </c>
      <c r="AC361" s="163">
        <v>0</v>
      </c>
      <c r="AD361" s="68">
        <v>0</v>
      </c>
      <c r="AE361" s="68">
        <v>0</v>
      </c>
      <c r="AF361" s="163">
        <v>0</v>
      </c>
      <c r="AG361" s="163">
        <v>0</v>
      </c>
      <c r="AH361" s="69">
        <f t="shared" si="941"/>
        <v>0</v>
      </c>
      <c r="AI361" s="119"/>
      <c r="AJ361" s="163">
        <v>0</v>
      </c>
      <c r="AK361" s="163">
        <v>0</v>
      </c>
      <c r="AL361" s="68">
        <v>0</v>
      </c>
      <c r="AM361" s="68">
        <v>0</v>
      </c>
      <c r="AN361" s="163">
        <v>0</v>
      </c>
      <c r="AO361" s="163">
        <v>0</v>
      </c>
      <c r="AP361" s="69">
        <f t="shared" si="943"/>
        <v>0</v>
      </c>
      <c r="AQ361" s="119"/>
      <c r="AR361" s="163">
        <v>0</v>
      </c>
      <c r="AS361" s="163">
        <v>0</v>
      </c>
      <c r="AT361" s="68">
        <v>0</v>
      </c>
      <c r="AU361" s="68">
        <v>0</v>
      </c>
      <c r="AV361" s="163">
        <v>0</v>
      </c>
      <c r="AW361" s="163">
        <v>0</v>
      </c>
      <c r="AX361" s="69">
        <f t="shared" si="945"/>
        <v>0</v>
      </c>
      <c r="AY361" s="119"/>
      <c r="AZ361" s="163">
        <v>0</v>
      </c>
      <c r="BA361" s="163">
        <v>0</v>
      </c>
      <c r="BB361" s="68">
        <v>0</v>
      </c>
      <c r="BC361" s="68">
        <v>0</v>
      </c>
      <c r="BD361" s="163">
        <v>0</v>
      </c>
      <c r="BE361" s="163">
        <v>0</v>
      </c>
      <c r="BF361" s="69">
        <f t="shared" si="947"/>
        <v>0</v>
      </c>
      <c r="BG361" s="119"/>
      <c r="BH361" s="163">
        <v>0</v>
      </c>
      <c r="BI361" s="163">
        <v>0</v>
      </c>
      <c r="BJ361" s="68">
        <v>0</v>
      </c>
      <c r="BK361" s="68">
        <v>0</v>
      </c>
      <c r="BL361" s="163">
        <v>0</v>
      </c>
      <c r="BM361" s="163">
        <v>0</v>
      </c>
      <c r="BN361" s="69">
        <f t="shared" si="949"/>
        <v>0</v>
      </c>
      <c r="BO361" s="119"/>
      <c r="BP361" s="163">
        <v>0</v>
      </c>
      <c r="BQ361" s="163"/>
      <c r="BR361" s="68">
        <v>0</v>
      </c>
      <c r="BS361" s="164">
        <f t="shared" si="950"/>
        <v>0</v>
      </c>
      <c r="BT361" s="163">
        <v>0</v>
      </c>
      <c r="BU361" s="163">
        <v>0</v>
      </c>
      <c r="BV361" s="69">
        <f t="shared" si="951"/>
        <v>0</v>
      </c>
      <c r="BW361" s="117"/>
      <c r="BX361" s="163">
        <v>0</v>
      </c>
      <c r="BY361" s="163">
        <v>0</v>
      </c>
      <c r="BZ361" s="68">
        <v>0</v>
      </c>
      <c r="CA361" s="68">
        <v>0</v>
      </c>
      <c r="CB361" s="163">
        <v>0</v>
      </c>
      <c r="CC361" s="163">
        <v>0</v>
      </c>
      <c r="CD361" s="69">
        <f t="shared" si="953"/>
        <v>0</v>
      </c>
      <c r="CE361" s="117"/>
      <c r="CF361" s="163">
        <v>0</v>
      </c>
      <c r="CG361" s="163"/>
      <c r="CH361" s="68">
        <v>0</v>
      </c>
      <c r="CI361" s="68"/>
      <c r="CJ361" s="163">
        <v>0</v>
      </c>
      <c r="CK361" s="163">
        <v>0</v>
      </c>
      <c r="CL361" s="117"/>
      <c r="CM361" s="163">
        <v>0</v>
      </c>
      <c r="CN361" s="163"/>
      <c r="CO361" s="68">
        <v>0</v>
      </c>
      <c r="CP361" s="68"/>
      <c r="CQ361" s="163">
        <v>0</v>
      </c>
      <c r="CR361" s="163">
        <v>0</v>
      </c>
      <c r="CS361" s="50"/>
      <c r="CT361" s="66">
        <f t="shared" si="954"/>
        <v>0</v>
      </c>
      <c r="CU361" s="66">
        <f t="shared" si="955"/>
        <v>0</v>
      </c>
      <c r="CV361" s="66">
        <f t="shared" si="956"/>
        <v>0</v>
      </c>
      <c r="CW361" s="66">
        <f t="shared" si="957"/>
        <v>0</v>
      </c>
      <c r="CX361" s="66">
        <f t="shared" si="958"/>
        <v>0</v>
      </c>
      <c r="CY361" s="66">
        <f t="shared" si="959"/>
        <v>0</v>
      </c>
    </row>
    <row r="362" spans="1:103" x14ac:dyDescent="0.25">
      <c r="A362" s="90">
        <v>2207079000</v>
      </c>
      <c r="B362" s="89"/>
      <c r="C362" s="88"/>
      <c r="D362" s="88" t="s">
        <v>65</v>
      </c>
      <c r="E362" s="123">
        <v>0</v>
      </c>
      <c r="F362" s="123">
        <v>0</v>
      </c>
      <c r="G362" s="72">
        <v>0</v>
      </c>
      <c r="H362" s="72">
        <v>0</v>
      </c>
      <c r="I362" s="123">
        <v>0</v>
      </c>
      <c r="J362" s="123">
        <v>0</v>
      </c>
      <c r="K362" s="120"/>
      <c r="L362" s="122">
        <v>0</v>
      </c>
      <c r="M362" s="123">
        <v>0</v>
      </c>
      <c r="N362" s="68">
        <v>0</v>
      </c>
      <c r="O362" s="68">
        <v>0</v>
      </c>
      <c r="P362" s="122">
        <v>0</v>
      </c>
      <c r="Q362" s="122">
        <v>0</v>
      </c>
      <c r="R362" s="163">
        <f t="shared" si="937"/>
        <v>0</v>
      </c>
      <c r="S362" s="119"/>
      <c r="T362" s="122">
        <v>0</v>
      </c>
      <c r="U362" s="122">
        <v>0</v>
      </c>
      <c r="V362" s="68">
        <v>0</v>
      </c>
      <c r="W362" s="68">
        <v>0</v>
      </c>
      <c r="X362" s="122">
        <v>0</v>
      </c>
      <c r="Y362" s="122">
        <v>0</v>
      </c>
      <c r="Z362" s="122">
        <f t="shared" si="939"/>
        <v>0</v>
      </c>
      <c r="AA362" s="119"/>
      <c r="AB362" s="122">
        <v>0</v>
      </c>
      <c r="AC362" s="122">
        <v>0</v>
      </c>
      <c r="AD362" s="68">
        <v>0</v>
      </c>
      <c r="AE362" s="68">
        <v>0</v>
      </c>
      <c r="AF362" s="122">
        <v>0</v>
      </c>
      <c r="AG362" s="122">
        <v>0</v>
      </c>
      <c r="AH362" s="69">
        <f t="shared" si="941"/>
        <v>0</v>
      </c>
      <c r="AI362" s="119"/>
      <c r="AJ362" s="122">
        <v>0</v>
      </c>
      <c r="AK362" s="122">
        <v>0</v>
      </c>
      <c r="AL362" s="68">
        <v>0</v>
      </c>
      <c r="AM362" s="68">
        <v>0</v>
      </c>
      <c r="AN362" s="122">
        <v>0</v>
      </c>
      <c r="AO362" s="122">
        <v>0</v>
      </c>
      <c r="AP362" s="69">
        <f t="shared" si="943"/>
        <v>0</v>
      </c>
      <c r="AQ362" s="119"/>
      <c r="AR362" s="122">
        <v>0</v>
      </c>
      <c r="AS362" s="122">
        <v>0</v>
      </c>
      <c r="AT362" s="68">
        <v>0</v>
      </c>
      <c r="AU362" s="68">
        <v>0</v>
      </c>
      <c r="AV362" s="122">
        <v>0</v>
      </c>
      <c r="AW362" s="122">
        <v>0</v>
      </c>
      <c r="AX362" s="69">
        <f t="shared" si="945"/>
        <v>0</v>
      </c>
      <c r="AY362" s="119"/>
      <c r="AZ362" s="122">
        <v>0</v>
      </c>
      <c r="BA362" s="122">
        <v>0</v>
      </c>
      <c r="BB362" s="68">
        <v>0</v>
      </c>
      <c r="BC362" s="68">
        <v>0</v>
      </c>
      <c r="BD362" s="122">
        <v>0</v>
      </c>
      <c r="BE362" s="122">
        <v>0</v>
      </c>
      <c r="BF362" s="69">
        <f t="shared" si="947"/>
        <v>0</v>
      </c>
      <c r="BG362" s="119"/>
      <c r="BH362" s="122">
        <v>0</v>
      </c>
      <c r="BI362" s="122">
        <v>0</v>
      </c>
      <c r="BJ362" s="68">
        <v>0</v>
      </c>
      <c r="BK362" s="68">
        <v>0</v>
      </c>
      <c r="BL362" s="122">
        <v>0</v>
      </c>
      <c r="BM362" s="122">
        <v>0</v>
      </c>
      <c r="BN362" s="69">
        <f t="shared" si="949"/>
        <v>0</v>
      </c>
      <c r="BO362" s="119"/>
      <c r="BP362" s="122">
        <v>0</v>
      </c>
      <c r="BQ362" s="122"/>
      <c r="BR362" s="68">
        <v>0</v>
      </c>
      <c r="BS362" s="164">
        <f t="shared" si="950"/>
        <v>0</v>
      </c>
      <c r="BT362" s="122">
        <v>0</v>
      </c>
      <c r="BU362" s="122">
        <v>0</v>
      </c>
      <c r="BV362" s="69">
        <f t="shared" si="951"/>
        <v>0</v>
      </c>
      <c r="BW362" s="117"/>
      <c r="BX362" s="122">
        <v>0</v>
      </c>
      <c r="BY362" s="122">
        <v>0</v>
      </c>
      <c r="BZ362" s="68">
        <v>0</v>
      </c>
      <c r="CA362" s="68">
        <v>0</v>
      </c>
      <c r="CB362" s="122">
        <v>0</v>
      </c>
      <c r="CC362" s="122">
        <v>0</v>
      </c>
      <c r="CD362" s="69">
        <f t="shared" si="953"/>
        <v>0</v>
      </c>
      <c r="CE362" s="117"/>
      <c r="CF362" s="122">
        <v>0</v>
      </c>
      <c r="CG362" s="122"/>
      <c r="CH362" s="68">
        <v>0</v>
      </c>
      <c r="CI362" s="68"/>
      <c r="CJ362" s="122">
        <v>0</v>
      </c>
      <c r="CK362" s="122">
        <v>0</v>
      </c>
      <c r="CL362" s="117"/>
      <c r="CM362" s="122">
        <v>0</v>
      </c>
      <c r="CN362" s="122"/>
      <c r="CO362" s="68">
        <v>0</v>
      </c>
      <c r="CP362" s="68"/>
      <c r="CQ362" s="122">
        <v>0</v>
      </c>
      <c r="CR362" s="122">
        <v>0</v>
      </c>
      <c r="CS362" s="50"/>
      <c r="CT362" s="66">
        <f t="shared" si="954"/>
        <v>0</v>
      </c>
      <c r="CU362" s="66">
        <f t="shared" si="955"/>
        <v>0</v>
      </c>
      <c r="CV362" s="66">
        <f t="shared" si="956"/>
        <v>0</v>
      </c>
      <c r="CW362" s="66">
        <f t="shared" si="957"/>
        <v>0</v>
      </c>
      <c r="CX362" s="66">
        <f t="shared" si="958"/>
        <v>0</v>
      </c>
      <c r="CY362" s="66">
        <f t="shared" si="959"/>
        <v>0</v>
      </c>
    </row>
    <row r="363" spans="1:103" x14ac:dyDescent="0.25">
      <c r="A363" s="87">
        <v>2207080000</v>
      </c>
      <c r="B363" s="86"/>
      <c r="C363" s="85" t="s">
        <v>64</v>
      </c>
      <c r="D363" s="84"/>
      <c r="E363" s="166">
        <f>SUM(E365:E366)</f>
        <v>0</v>
      </c>
      <c r="F363" s="166">
        <f>SUM(F365:F366)</f>
        <v>0</v>
      </c>
      <c r="G363" s="167">
        <v>0</v>
      </c>
      <c r="H363" s="167">
        <v>0</v>
      </c>
      <c r="I363" s="166">
        <f>SUM(I365:I366)</f>
        <v>0</v>
      </c>
      <c r="J363" s="166">
        <f>SUM(J365:J366)</f>
        <v>0</v>
      </c>
      <c r="K363" s="120"/>
      <c r="L363" s="162">
        <f>SUM(L365:L366)</f>
        <v>0</v>
      </c>
      <c r="M363" s="166">
        <f>SUM(M365:M366)</f>
        <v>0</v>
      </c>
      <c r="N363" s="165">
        <v>0</v>
      </c>
      <c r="O363" s="165">
        <v>0</v>
      </c>
      <c r="P363" s="162">
        <f>SUM(P365:P366)</f>
        <v>0</v>
      </c>
      <c r="Q363" s="162">
        <f>SUM(Q365:Q366)</f>
        <v>0</v>
      </c>
      <c r="R363" s="162">
        <f t="shared" si="937"/>
        <v>0</v>
      </c>
      <c r="S363" s="119"/>
      <c r="T363" s="162">
        <f>SUM(T365:T366)</f>
        <v>0</v>
      </c>
      <c r="U363" s="162">
        <f>SUM(U365:U366)</f>
        <v>0</v>
      </c>
      <c r="V363" s="165">
        <v>0</v>
      </c>
      <c r="W363" s="165">
        <v>0</v>
      </c>
      <c r="X363" s="162">
        <f>SUM(X365:X366)</f>
        <v>0</v>
      </c>
      <c r="Y363" s="162">
        <f>SUM(Y365:Y366)</f>
        <v>0</v>
      </c>
      <c r="Z363" s="161">
        <f t="shared" si="939"/>
        <v>0</v>
      </c>
      <c r="AA363" s="119"/>
      <c r="AB363" s="162">
        <f>SUM(AB365:AB366)</f>
        <v>0</v>
      </c>
      <c r="AC363" s="162">
        <f>SUM(AC365:AC366)</f>
        <v>0</v>
      </c>
      <c r="AD363" s="165">
        <v>0</v>
      </c>
      <c r="AE363" s="165">
        <v>0</v>
      </c>
      <c r="AF363" s="162">
        <f>SUM(AF365:AF366)</f>
        <v>0</v>
      </c>
      <c r="AG363" s="162">
        <f>SUM(AG365:AG366)</f>
        <v>0</v>
      </c>
      <c r="AH363" s="159">
        <f t="shared" si="941"/>
        <v>0</v>
      </c>
      <c r="AI363" s="119"/>
      <c r="AJ363" s="162">
        <f>SUM(AJ365:AJ366)</f>
        <v>0</v>
      </c>
      <c r="AK363" s="162">
        <f>SUM(AK365:AK366)</f>
        <v>0</v>
      </c>
      <c r="AL363" s="165">
        <v>0</v>
      </c>
      <c r="AM363" s="165">
        <v>0</v>
      </c>
      <c r="AN363" s="162">
        <f>SUM(AN365:AN366)</f>
        <v>0</v>
      </c>
      <c r="AO363" s="162">
        <f>SUM(AO365:AO366)</f>
        <v>0</v>
      </c>
      <c r="AP363" s="159">
        <f t="shared" si="943"/>
        <v>0</v>
      </c>
      <c r="AQ363" s="119"/>
      <c r="AR363" s="162">
        <f>SUM(AR365:AR366)</f>
        <v>0</v>
      </c>
      <c r="AS363" s="162">
        <f>SUM(AS365:AS366)</f>
        <v>0</v>
      </c>
      <c r="AT363" s="165">
        <v>0</v>
      </c>
      <c r="AU363" s="165">
        <v>0</v>
      </c>
      <c r="AV363" s="162">
        <f>SUM(AV365:AV366)</f>
        <v>0</v>
      </c>
      <c r="AW363" s="162">
        <f>SUM(AW365:AW366)</f>
        <v>0</v>
      </c>
      <c r="AX363" s="159">
        <f t="shared" si="945"/>
        <v>0</v>
      </c>
      <c r="AY363" s="119"/>
      <c r="AZ363" s="162">
        <f>SUM(AZ365:AZ366)</f>
        <v>0</v>
      </c>
      <c r="BA363" s="162">
        <f>SUM(BA365:BA366)</f>
        <v>0</v>
      </c>
      <c r="BB363" s="165">
        <v>0</v>
      </c>
      <c r="BC363" s="165">
        <v>0</v>
      </c>
      <c r="BD363" s="162">
        <f>SUM(BD365:BD366)</f>
        <v>0</v>
      </c>
      <c r="BE363" s="162">
        <f>SUM(BE365:BE366)</f>
        <v>0</v>
      </c>
      <c r="BF363" s="159">
        <f t="shared" si="947"/>
        <v>0</v>
      </c>
      <c r="BG363" s="119"/>
      <c r="BH363" s="162">
        <f>SUM(BH365:BH366)</f>
        <v>0</v>
      </c>
      <c r="BI363" s="162">
        <f>SUM(BI365:BI366)</f>
        <v>0</v>
      </c>
      <c r="BJ363" s="165">
        <v>0</v>
      </c>
      <c r="BK363" s="165">
        <v>0</v>
      </c>
      <c r="BL363" s="162">
        <f>SUM(BL365:BL366)</f>
        <v>0</v>
      </c>
      <c r="BM363" s="162">
        <f>SUM(BM365:BM366)</f>
        <v>0</v>
      </c>
      <c r="BN363" s="159">
        <f t="shared" si="949"/>
        <v>0</v>
      </c>
      <c r="BO363" s="119"/>
      <c r="BP363" s="162">
        <f>SUM(BP365:BP366)</f>
        <v>0</v>
      </c>
      <c r="BQ363" s="162">
        <f>BQ364+BQ365+BQ366</f>
        <v>0</v>
      </c>
      <c r="BR363" s="165">
        <v>0</v>
      </c>
      <c r="BS363" s="160">
        <f t="shared" si="950"/>
        <v>0</v>
      </c>
      <c r="BT363" s="162">
        <f>SUM(BT365:BT366)</f>
        <v>0</v>
      </c>
      <c r="BU363" s="162">
        <f>SUM(BU365:BU366)</f>
        <v>0</v>
      </c>
      <c r="BV363" s="159">
        <f t="shared" si="951"/>
        <v>0</v>
      </c>
      <c r="BW363" s="117"/>
      <c r="BX363" s="162">
        <f>SUM(BX365:BX366)</f>
        <v>0</v>
      </c>
      <c r="BY363" s="162">
        <f>SUM(BY365:BY366)</f>
        <v>0</v>
      </c>
      <c r="BZ363" s="165">
        <v>0</v>
      </c>
      <c r="CA363" s="165">
        <v>0</v>
      </c>
      <c r="CB363" s="162">
        <f>SUM(CB365:CB366)</f>
        <v>0</v>
      </c>
      <c r="CC363" s="162">
        <f>SUM(CC365:CC366)</f>
        <v>0</v>
      </c>
      <c r="CD363" s="159">
        <f t="shared" si="953"/>
        <v>0</v>
      </c>
      <c r="CE363" s="117"/>
      <c r="CF363" s="162">
        <f>SUM(CF365:CF366)</f>
        <v>0</v>
      </c>
      <c r="CG363" s="162"/>
      <c r="CH363" s="165">
        <v>0</v>
      </c>
      <c r="CI363" s="165"/>
      <c r="CJ363" s="162">
        <f>SUM(CJ365:CJ366)</f>
        <v>0</v>
      </c>
      <c r="CK363" s="162">
        <f>SUM(CK365:CK366)</f>
        <v>0</v>
      </c>
      <c r="CL363" s="117"/>
      <c r="CM363" s="162">
        <f>SUM(CM365:CM366)</f>
        <v>0</v>
      </c>
      <c r="CN363" s="162"/>
      <c r="CO363" s="165">
        <v>0</v>
      </c>
      <c r="CP363" s="165"/>
      <c r="CQ363" s="162">
        <f>SUM(CQ365:CQ366)</f>
        <v>0</v>
      </c>
      <c r="CR363" s="162">
        <f>SUM(CR365:CR366)</f>
        <v>0</v>
      </c>
      <c r="CS363" s="50"/>
      <c r="CT363" s="60">
        <f t="shared" si="954"/>
        <v>0</v>
      </c>
      <c r="CU363" s="60">
        <f t="shared" si="955"/>
        <v>0</v>
      </c>
      <c r="CV363" s="60">
        <f t="shared" si="956"/>
        <v>0</v>
      </c>
      <c r="CW363" s="60">
        <f t="shared" si="957"/>
        <v>0</v>
      </c>
      <c r="CX363" s="60">
        <f t="shared" si="958"/>
        <v>0</v>
      </c>
      <c r="CY363" s="60">
        <f t="shared" si="959"/>
        <v>0</v>
      </c>
    </row>
    <row r="364" spans="1:103" x14ac:dyDescent="0.25">
      <c r="A364" s="77">
        <v>2207080100</v>
      </c>
      <c r="B364" s="76"/>
      <c r="C364" s="75"/>
      <c r="D364" s="75" t="s">
        <v>63</v>
      </c>
      <c r="E364" s="124">
        <v>0</v>
      </c>
      <c r="F364" s="124">
        <v>0</v>
      </c>
      <c r="G364" s="72">
        <v>0</v>
      </c>
      <c r="H364" s="72">
        <v>0</v>
      </c>
      <c r="I364" s="124">
        <v>0</v>
      </c>
      <c r="J364" s="124">
        <v>0</v>
      </c>
      <c r="K364" s="120"/>
      <c r="L364" s="163">
        <v>0</v>
      </c>
      <c r="M364" s="124">
        <v>0</v>
      </c>
      <c r="N364" s="68">
        <v>0</v>
      </c>
      <c r="O364" s="68">
        <v>0</v>
      </c>
      <c r="P364" s="163">
        <v>0</v>
      </c>
      <c r="Q364" s="163">
        <v>0</v>
      </c>
      <c r="R364" s="163">
        <f t="shared" si="937"/>
        <v>0</v>
      </c>
      <c r="S364" s="119"/>
      <c r="T364" s="163">
        <v>0</v>
      </c>
      <c r="U364" s="163">
        <v>0</v>
      </c>
      <c r="V364" s="68">
        <v>0</v>
      </c>
      <c r="W364" s="68">
        <v>0</v>
      </c>
      <c r="X364" s="163">
        <v>0</v>
      </c>
      <c r="Y364" s="163">
        <v>0</v>
      </c>
      <c r="Z364" s="122">
        <f t="shared" si="939"/>
        <v>0</v>
      </c>
      <c r="AA364" s="119"/>
      <c r="AB364" s="163">
        <v>0</v>
      </c>
      <c r="AC364" s="163">
        <v>0</v>
      </c>
      <c r="AD364" s="68">
        <v>0</v>
      </c>
      <c r="AE364" s="68">
        <v>0</v>
      </c>
      <c r="AF364" s="163">
        <v>0</v>
      </c>
      <c r="AG364" s="163">
        <v>0</v>
      </c>
      <c r="AH364" s="69">
        <f t="shared" si="941"/>
        <v>0</v>
      </c>
      <c r="AI364" s="119"/>
      <c r="AJ364" s="163">
        <v>0</v>
      </c>
      <c r="AK364" s="163">
        <v>0</v>
      </c>
      <c r="AL364" s="68">
        <v>0</v>
      </c>
      <c r="AM364" s="68">
        <v>0</v>
      </c>
      <c r="AN364" s="163">
        <v>0</v>
      </c>
      <c r="AO364" s="163">
        <v>0</v>
      </c>
      <c r="AP364" s="69">
        <f t="shared" si="943"/>
        <v>0</v>
      </c>
      <c r="AQ364" s="119"/>
      <c r="AR364" s="163">
        <v>0</v>
      </c>
      <c r="AS364" s="163">
        <v>0</v>
      </c>
      <c r="AT364" s="68">
        <v>0</v>
      </c>
      <c r="AU364" s="68">
        <v>0</v>
      </c>
      <c r="AV364" s="163">
        <v>0</v>
      </c>
      <c r="AW364" s="163">
        <v>0</v>
      </c>
      <c r="AX364" s="69">
        <f t="shared" si="945"/>
        <v>0</v>
      </c>
      <c r="AY364" s="119"/>
      <c r="AZ364" s="163">
        <v>0</v>
      </c>
      <c r="BA364" s="163">
        <v>0</v>
      </c>
      <c r="BB364" s="68">
        <v>0</v>
      </c>
      <c r="BC364" s="68">
        <v>0</v>
      </c>
      <c r="BD364" s="163">
        <v>0</v>
      </c>
      <c r="BE364" s="163">
        <v>0</v>
      </c>
      <c r="BF364" s="69">
        <f t="shared" si="947"/>
        <v>0</v>
      </c>
      <c r="BG364" s="119"/>
      <c r="BH364" s="163">
        <v>0</v>
      </c>
      <c r="BI364" s="163">
        <v>0</v>
      </c>
      <c r="BJ364" s="68">
        <v>0</v>
      </c>
      <c r="BK364" s="68">
        <v>0</v>
      </c>
      <c r="BL364" s="163">
        <v>0</v>
      </c>
      <c r="BM364" s="163">
        <v>0</v>
      </c>
      <c r="BN364" s="69">
        <f t="shared" si="949"/>
        <v>0</v>
      </c>
      <c r="BO364" s="119"/>
      <c r="BP364" s="163">
        <v>0</v>
      </c>
      <c r="BQ364" s="163">
        <v>0</v>
      </c>
      <c r="BR364" s="68">
        <v>0</v>
      </c>
      <c r="BS364" s="164">
        <f t="shared" si="950"/>
        <v>0</v>
      </c>
      <c r="BT364" s="163">
        <v>0</v>
      </c>
      <c r="BU364" s="163">
        <v>0</v>
      </c>
      <c r="BV364" s="69">
        <f t="shared" si="951"/>
        <v>0</v>
      </c>
      <c r="BW364" s="117"/>
      <c r="BX364" s="163">
        <v>0</v>
      </c>
      <c r="BY364" s="163">
        <v>0</v>
      </c>
      <c r="BZ364" s="68">
        <v>0</v>
      </c>
      <c r="CA364" s="68">
        <v>0</v>
      </c>
      <c r="CB364" s="163">
        <v>0</v>
      </c>
      <c r="CC364" s="163">
        <v>0</v>
      </c>
      <c r="CD364" s="69">
        <f t="shared" si="953"/>
        <v>0</v>
      </c>
      <c r="CE364" s="117"/>
      <c r="CF364" s="163">
        <v>0</v>
      </c>
      <c r="CG364" s="163"/>
      <c r="CH364" s="68">
        <v>0</v>
      </c>
      <c r="CI364" s="68"/>
      <c r="CJ364" s="163">
        <v>0</v>
      </c>
      <c r="CK364" s="163">
        <v>0</v>
      </c>
      <c r="CL364" s="117"/>
      <c r="CM364" s="163">
        <v>0</v>
      </c>
      <c r="CN364" s="163"/>
      <c r="CO364" s="68">
        <v>0</v>
      </c>
      <c r="CP364" s="68"/>
      <c r="CQ364" s="163">
        <v>0</v>
      </c>
      <c r="CR364" s="163">
        <v>0</v>
      </c>
      <c r="CS364" s="50"/>
      <c r="CT364" s="66">
        <f t="shared" si="954"/>
        <v>0</v>
      </c>
      <c r="CU364" s="66">
        <f t="shared" si="955"/>
        <v>0</v>
      </c>
      <c r="CV364" s="66">
        <f t="shared" si="956"/>
        <v>0</v>
      </c>
      <c r="CW364" s="66">
        <f t="shared" si="957"/>
        <v>0</v>
      </c>
      <c r="CX364" s="66">
        <f t="shared" si="958"/>
        <v>0</v>
      </c>
      <c r="CY364" s="66">
        <f t="shared" si="959"/>
        <v>0</v>
      </c>
    </row>
    <row r="365" spans="1:103" x14ac:dyDescent="0.25">
      <c r="A365" s="77">
        <v>2207080200</v>
      </c>
      <c r="B365" s="76"/>
      <c r="C365" s="75"/>
      <c r="D365" s="75" t="s">
        <v>62</v>
      </c>
      <c r="E365" s="124">
        <v>0</v>
      </c>
      <c r="F365" s="124">
        <v>0</v>
      </c>
      <c r="G365" s="72">
        <v>0</v>
      </c>
      <c r="H365" s="72">
        <v>0</v>
      </c>
      <c r="I365" s="124">
        <v>0</v>
      </c>
      <c r="J365" s="124">
        <v>0</v>
      </c>
      <c r="K365" s="120"/>
      <c r="L365" s="163">
        <v>0</v>
      </c>
      <c r="M365" s="124">
        <v>0</v>
      </c>
      <c r="N365" s="68">
        <v>0</v>
      </c>
      <c r="O365" s="68">
        <v>0</v>
      </c>
      <c r="P365" s="163">
        <v>0</v>
      </c>
      <c r="Q365" s="163">
        <v>0</v>
      </c>
      <c r="R365" s="163">
        <f t="shared" si="937"/>
        <v>0</v>
      </c>
      <c r="S365" s="119"/>
      <c r="T365" s="163">
        <v>0</v>
      </c>
      <c r="U365" s="163">
        <v>0</v>
      </c>
      <c r="V365" s="68">
        <v>0</v>
      </c>
      <c r="W365" s="68">
        <v>0</v>
      </c>
      <c r="X365" s="163">
        <v>0</v>
      </c>
      <c r="Y365" s="163">
        <v>0</v>
      </c>
      <c r="Z365" s="122">
        <f t="shared" si="939"/>
        <v>0</v>
      </c>
      <c r="AA365" s="119"/>
      <c r="AB365" s="163">
        <v>0</v>
      </c>
      <c r="AC365" s="163">
        <v>0</v>
      </c>
      <c r="AD365" s="68">
        <v>0</v>
      </c>
      <c r="AE365" s="68">
        <v>0</v>
      </c>
      <c r="AF365" s="163">
        <v>0</v>
      </c>
      <c r="AG365" s="163">
        <v>0</v>
      </c>
      <c r="AH365" s="69">
        <f t="shared" si="941"/>
        <v>0</v>
      </c>
      <c r="AI365" s="119"/>
      <c r="AJ365" s="163">
        <v>0</v>
      </c>
      <c r="AK365" s="163">
        <v>0</v>
      </c>
      <c r="AL365" s="68">
        <v>0</v>
      </c>
      <c r="AM365" s="68">
        <v>0</v>
      </c>
      <c r="AN365" s="163">
        <v>0</v>
      </c>
      <c r="AO365" s="163">
        <v>0</v>
      </c>
      <c r="AP365" s="69">
        <f t="shared" si="943"/>
        <v>0</v>
      </c>
      <c r="AQ365" s="119"/>
      <c r="AR365" s="163">
        <v>0</v>
      </c>
      <c r="AS365" s="163">
        <v>0</v>
      </c>
      <c r="AT365" s="68">
        <v>0</v>
      </c>
      <c r="AU365" s="68">
        <v>0</v>
      </c>
      <c r="AV365" s="163">
        <v>0</v>
      </c>
      <c r="AW365" s="163">
        <v>0</v>
      </c>
      <c r="AX365" s="69">
        <f t="shared" si="945"/>
        <v>0</v>
      </c>
      <c r="AY365" s="119"/>
      <c r="AZ365" s="163">
        <v>0</v>
      </c>
      <c r="BA365" s="163">
        <v>0</v>
      </c>
      <c r="BB365" s="68">
        <v>0</v>
      </c>
      <c r="BC365" s="68">
        <v>0</v>
      </c>
      <c r="BD365" s="163">
        <v>0</v>
      </c>
      <c r="BE365" s="163">
        <v>0</v>
      </c>
      <c r="BF365" s="69">
        <f t="shared" si="947"/>
        <v>0</v>
      </c>
      <c r="BG365" s="119"/>
      <c r="BH365" s="163">
        <v>0</v>
      </c>
      <c r="BI365" s="163">
        <v>0</v>
      </c>
      <c r="BJ365" s="68">
        <v>0</v>
      </c>
      <c r="BK365" s="68">
        <v>0</v>
      </c>
      <c r="BL365" s="163">
        <v>0</v>
      </c>
      <c r="BM365" s="163">
        <v>0</v>
      </c>
      <c r="BN365" s="69">
        <f t="shared" si="949"/>
        <v>0</v>
      </c>
      <c r="BO365" s="119"/>
      <c r="BP365" s="163">
        <v>0</v>
      </c>
      <c r="BQ365" s="163">
        <v>0</v>
      </c>
      <c r="BR365" s="68">
        <v>0</v>
      </c>
      <c r="BS365" s="164">
        <f t="shared" si="950"/>
        <v>0</v>
      </c>
      <c r="BT365" s="163">
        <v>0</v>
      </c>
      <c r="BU365" s="163">
        <v>0</v>
      </c>
      <c r="BV365" s="69">
        <f t="shared" si="951"/>
        <v>0</v>
      </c>
      <c r="BW365" s="117"/>
      <c r="BX365" s="163">
        <v>0</v>
      </c>
      <c r="BY365" s="163">
        <v>0</v>
      </c>
      <c r="BZ365" s="68">
        <v>0</v>
      </c>
      <c r="CA365" s="68">
        <v>0</v>
      </c>
      <c r="CB365" s="163">
        <v>0</v>
      </c>
      <c r="CC365" s="163">
        <v>0</v>
      </c>
      <c r="CD365" s="69">
        <f t="shared" si="953"/>
        <v>0</v>
      </c>
      <c r="CE365" s="117"/>
      <c r="CF365" s="163">
        <v>0</v>
      </c>
      <c r="CG365" s="163"/>
      <c r="CH365" s="68">
        <v>0</v>
      </c>
      <c r="CI365" s="68"/>
      <c r="CJ365" s="163">
        <v>0</v>
      </c>
      <c r="CK365" s="163">
        <v>0</v>
      </c>
      <c r="CL365" s="117"/>
      <c r="CM365" s="163">
        <v>0</v>
      </c>
      <c r="CN365" s="163"/>
      <c r="CO365" s="68">
        <v>0</v>
      </c>
      <c r="CP365" s="68"/>
      <c r="CQ365" s="163">
        <v>0</v>
      </c>
      <c r="CR365" s="163">
        <v>0</v>
      </c>
      <c r="CS365" s="50"/>
      <c r="CT365" s="66">
        <f t="shared" si="954"/>
        <v>0</v>
      </c>
      <c r="CU365" s="66">
        <f t="shared" si="955"/>
        <v>0</v>
      </c>
      <c r="CV365" s="66">
        <f t="shared" si="956"/>
        <v>0</v>
      </c>
      <c r="CW365" s="66">
        <f t="shared" si="957"/>
        <v>0</v>
      </c>
      <c r="CX365" s="66">
        <f t="shared" si="958"/>
        <v>0</v>
      </c>
      <c r="CY365" s="66">
        <f t="shared" si="959"/>
        <v>0</v>
      </c>
    </row>
    <row r="366" spans="1:103" x14ac:dyDescent="0.25">
      <c r="A366" s="77">
        <v>2207089000</v>
      </c>
      <c r="B366" s="76"/>
      <c r="C366" s="75"/>
      <c r="D366" s="75" t="s">
        <v>61</v>
      </c>
      <c r="E366" s="124">
        <v>0</v>
      </c>
      <c r="F366" s="124">
        <v>0</v>
      </c>
      <c r="G366" s="72">
        <v>0</v>
      </c>
      <c r="H366" s="72">
        <v>0</v>
      </c>
      <c r="I366" s="124">
        <v>0</v>
      </c>
      <c r="J366" s="124">
        <v>0</v>
      </c>
      <c r="K366" s="120"/>
      <c r="L366" s="163">
        <v>0</v>
      </c>
      <c r="M366" s="124">
        <v>0</v>
      </c>
      <c r="N366" s="68">
        <v>0</v>
      </c>
      <c r="O366" s="68">
        <v>0</v>
      </c>
      <c r="P366" s="163">
        <v>0</v>
      </c>
      <c r="Q366" s="163">
        <v>0</v>
      </c>
      <c r="R366" s="163">
        <f t="shared" si="937"/>
        <v>0</v>
      </c>
      <c r="S366" s="119"/>
      <c r="T366" s="163">
        <v>0</v>
      </c>
      <c r="U366" s="163">
        <v>0</v>
      </c>
      <c r="V366" s="68">
        <v>0</v>
      </c>
      <c r="W366" s="68">
        <v>0</v>
      </c>
      <c r="X366" s="163">
        <v>0</v>
      </c>
      <c r="Y366" s="163">
        <v>0</v>
      </c>
      <c r="Z366" s="122">
        <f t="shared" si="939"/>
        <v>0</v>
      </c>
      <c r="AA366" s="119"/>
      <c r="AB366" s="163">
        <v>0</v>
      </c>
      <c r="AC366" s="163">
        <v>0</v>
      </c>
      <c r="AD366" s="68">
        <v>0</v>
      </c>
      <c r="AE366" s="68">
        <v>0</v>
      </c>
      <c r="AF366" s="163">
        <v>0</v>
      </c>
      <c r="AG366" s="163">
        <v>0</v>
      </c>
      <c r="AH366" s="69">
        <f t="shared" si="941"/>
        <v>0</v>
      </c>
      <c r="AI366" s="119"/>
      <c r="AJ366" s="163">
        <v>0</v>
      </c>
      <c r="AK366" s="163">
        <v>0</v>
      </c>
      <c r="AL366" s="68">
        <v>0</v>
      </c>
      <c r="AM366" s="68">
        <v>0</v>
      </c>
      <c r="AN366" s="163">
        <v>0</v>
      </c>
      <c r="AO366" s="163">
        <v>0</v>
      </c>
      <c r="AP366" s="69">
        <f t="shared" si="943"/>
        <v>0</v>
      </c>
      <c r="AQ366" s="119"/>
      <c r="AR366" s="163">
        <v>0</v>
      </c>
      <c r="AS366" s="163">
        <v>0</v>
      </c>
      <c r="AT366" s="68">
        <v>0</v>
      </c>
      <c r="AU366" s="68">
        <v>0</v>
      </c>
      <c r="AV366" s="163">
        <v>0</v>
      </c>
      <c r="AW366" s="163">
        <v>0</v>
      </c>
      <c r="AX366" s="69">
        <f t="shared" si="945"/>
        <v>0</v>
      </c>
      <c r="AY366" s="119"/>
      <c r="AZ366" s="163">
        <v>0</v>
      </c>
      <c r="BA366" s="163">
        <v>0</v>
      </c>
      <c r="BB366" s="68">
        <v>0</v>
      </c>
      <c r="BC366" s="68">
        <v>0</v>
      </c>
      <c r="BD366" s="163">
        <v>0</v>
      </c>
      <c r="BE366" s="163">
        <v>0</v>
      </c>
      <c r="BF366" s="69">
        <f t="shared" si="947"/>
        <v>0</v>
      </c>
      <c r="BG366" s="119"/>
      <c r="BH366" s="163">
        <v>0</v>
      </c>
      <c r="BI366" s="163">
        <v>0</v>
      </c>
      <c r="BJ366" s="68">
        <v>0</v>
      </c>
      <c r="BK366" s="68">
        <v>0</v>
      </c>
      <c r="BL366" s="163">
        <v>0</v>
      </c>
      <c r="BM366" s="163">
        <v>0</v>
      </c>
      <c r="BN366" s="69">
        <f t="shared" si="949"/>
        <v>0</v>
      </c>
      <c r="BO366" s="119"/>
      <c r="BP366" s="163">
        <v>0</v>
      </c>
      <c r="BQ366" s="163">
        <v>0</v>
      </c>
      <c r="BR366" s="68">
        <v>0</v>
      </c>
      <c r="BS366" s="164">
        <f t="shared" si="950"/>
        <v>0</v>
      </c>
      <c r="BT366" s="163">
        <v>0</v>
      </c>
      <c r="BU366" s="163">
        <v>0</v>
      </c>
      <c r="BV366" s="69">
        <f t="shared" si="951"/>
        <v>0</v>
      </c>
      <c r="BW366" s="117"/>
      <c r="BX366" s="163">
        <v>0</v>
      </c>
      <c r="BY366" s="163">
        <v>0</v>
      </c>
      <c r="BZ366" s="68">
        <v>0</v>
      </c>
      <c r="CA366" s="68">
        <v>0</v>
      </c>
      <c r="CB366" s="163">
        <v>0</v>
      </c>
      <c r="CC366" s="163">
        <v>0</v>
      </c>
      <c r="CD366" s="69">
        <f t="shared" si="953"/>
        <v>0</v>
      </c>
      <c r="CE366" s="117"/>
      <c r="CF366" s="163">
        <v>0</v>
      </c>
      <c r="CG366" s="163"/>
      <c r="CH366" s="68">
        <v>0</v>
      </c>
      <c r="CI366" s="68"/>
      <c r="CJ366" s="163">
        <v>0</v>
      </c>
      <c r="CK366" s="163">
        <v>0</v>
      </c>
      <c r="CL366" s="117"/>
      <c r="CM366" s="163">
        <v>0</v>
      </c>
      <c r="CN366" s="163"/>
      <c r="CO366" s="68">
        <v>0</v>
      </c>
      <c r="CP366" s="68"/>
      <c r="CQ366" s="163">
        <v>0</v>
      </c>
      <c r="CR366" s="163">
        <v>0</v>
      </c>
      <c r="CS366" s="50"/>
      <c r="CT366" s="66">
        <f t="shared" si="954"/>
        <v>0</v>
      </c>
      <c r="CU366" s="66">
        <f t="shared" si="955"/>
        <v>0</v>
      </c>
      <c r="CV366" s="66">
        <f t="shared" si="956"/>
        <v>0</v>
      </c>
      <c r="CW366" s="66">
        <f t="shared" si="957"/>
        <v>0</v>
      </c>
      <c r="CX366" s="66">
        <f t="shared" si="958"/>
        <v>0</v>
      </c>
      <c r="CY366" s="66">
        <f t="shared" si="959"/>
        <v>0</v>
      </c>
    </row>
    <row r="367" spans="1:103" x14ac:dyDescent="0.25">
      <c r="A367" s="87">
        <v>2207090000</v>
      </c>
      <c r="B367" s="86"/>
      <c r="C367" s="85" t="s">
        <v>60</v>
      </c>
      <c r="D367" s="84"/>
      <c r="E367" s="83">
        <v>0</v>
      </c>
      <c r="F367" s="83">
        <v>0</v>
      </c>
      <c r="G367" s="62">
        <v>0</v>
      </c>
      <c r="H367" s="62">
        <v>0</v>
      </c>
      <c r="I367" s="83">
        <v>0</v>
      </c>
      <c r="J367" s="83">
        <v>0</v>
      </c>
      <c r="K367" s="120"/>
      <c r="L367" s="81">
        <v>0</v>
      </c>
      <c r="M367" s="83">
        <v>0</v>
      </c>
      <c r="N367" s="61">
        <v>0</v>
      </c>
      <c r="O367" s="61">
        <v>0</v>
      </c>
      <c r="P367" s="81">
        <v>0</v>
      </c>
      <c r="Q367" s="81">
        <v>0</v>
      </c>
      <c r="R367" s="162">
        <f t="shared" si="937"/>
        <v>0</v>
      </c>
      <c r="S367" s="119"/>
      <c r="T367" s="81">
        <v>0</v>
      </c>
      <c r="U367" s="81">
        <v>0</v>
      </c>
      <c r="V367" s="61">
        <v>0</v>
      </c>
      <c r="W367" s="61">
        <v>0</v>
      </c>
      <c r="X367" s="81">
        <v>0</v>
      </c>
      <c r="Y367" s="81">
        <v>0</v>
      </c>
      <c r="Z367" s="161">
        <f t="shared" si="939"/>
        <v>0</v>
      </c>
      <c r="AA367" s="119"/>
      <c r="AB367" s="81">
        <v>0</v>
      </c>
      <c r="AC367" s="81">
        <v>0</v>
      </c>
      <c r="AD367" s="61">
        <v>0</v>
      </c>
      <c r="AE367" s="61">
        <v>0</v>
      </c>
      <c r="AF367" s="81">
        <v>0</v>
      </c>
      <c r="AG367" s="81">
        <v>0</v>
      </c>
      <c r="AH367" s="159">
        <f t="shared" si="941"/>
        <v>0</v>
      </c>
      <c r="AI367" s="119"/>
      <c r="AJ367" s="81">
        <v>0</v>
      </c>
      <c r="AK367" s="81">
        <v>0</v>
      </c>
      <c r="AL367" s="61">
        <v>0</v>
      </c>
      <c r="AM367" s="61">
        <v>0</v>
      </c>
      <c r="AN367" s="81">
        <v>0</v>
      </c>
      <c r="AO367" s="81">
        <v>0</v>
      </c>
      <c r="AP367" s="159">
        <f t="shared" si="943"/>
        <v>0</v>
      </c>
      <c r="AQ367" s="119"/>
      <c r="AR367" s="81">
        <v>0</v>
      </c>
      <c r="AS367" s="81">
        <v>0</v>
      </c>
      <c r="AT367" s="61">
        <v>0</v>
      </c>
      <c r="AU367" s="61">
        <v>0</v>
      </c>
      <c r="AV367" s="81">
        <v>0</v>
      </c>
      <c r="AW367" s="81">
        <v>0</v>
      </c>
      <c r="AX367" s="159">
        <f t="shared" si="945"/>
        <v>0</v>
      </c>
      <c r="AY367" s="119"/>
      <c r="AZ367" s="81">
        <v>0</v>
      </c>
      <c r="BA367" s="81">
        <v>0</v>
      </c>
      <c r="BB367" s="61">
        <v>0</v>
      </c>
      <c r="BC367" s="61">
        <v>0</v>
      </c>
      <c r="BD367" s="81">
        <v>0</v>
      </c>
      <c r="BE367" s="81">
        <v>0</v>
      </c>
      <c r="BF367" s="159">
        <f t="shared" si="947"/>
        <v>0</v>
      </c>
      <c r="BG367" s="119"/>
      <c r="BH367" s="81">
        <v>0</v>
      </c>
      <c r="BI367" s="81">
        <v>0</v>
      </c>
      <c r="BJ367" s="61">
        <v>0</v>
      </c>
      <c r="BK367" s="61">
        <v>0</v>
      </c>
      <c r="BL367" s="81">
        <v>0</v>
      </c>
      <c r="BM367" s="81">
        <v>0</v>
      </c>
      <c r="BN367" s="159">
        <f t="shared" si="949"/>
        <v>0</v>
      </c>
      <c r="BO367" s="119"/>
      <c r="BP367" s="81">
        <v>0</v>
      </c>
      <c r="BQ367" s="81">
        <v>0</v>
      </c>
      <c r="BR367" s="61">
        <v>0</v>
      </c>
      <c r="BS367" s="160">
        <f t="shared" si="950"/>
        <v>0</v>
      </c>
      <c r="BT367" s="81">
        <v>0</v>
      </c>
      <c r="BU367" s="81">
        <v>0</v>
      </c>
      <c r="BV367" s="159">
        <f t="shared" si="951"/>
        <v>0</v>
      </c>
      <c r="BW367" s="117"/>
      <c r="BX367" s="81">
        <v>0</v>
      </c>
      <c r="BY367" s="81">
        <v>0</v>
      </c>
      <c r="BZ367" s="61">
        <v>0</v>
      </c>
      <c r="CA367" s="61">
        <v>0</v>
      </c>
      <c r="CB367" s="81">
        <v>0</v>
      </c>
      <c r="CC367" s="81">
        <v>0</v>
      </c>
      <c r="CD367" s="159">
        <f t="shared" si="953"/>
        <v>0</v>
      </c>
      <c r="CE367" s="117"/>
      <c r="CF367" s="81">
        <v>0</v>
      </c>
      <c r="CG367" s="81"/>
      <c r="CH367" s="61">
        <v>0</v>
      </c>
      <c r="CI367" s="61"/>
      <c r="CJ367" s="81">
        <v>0</v>
      </c>
      <c r="CK367" s="81">
        <v>0</v>
      </c>
      <c r="CL367" s="117"/>
      <c r="CM367" s="81">
        <v>0</v>
      </c>
      <c r="CN367" s="81"/>
      <c r="CO367" s="61">
        <v>0</v>
      </c>
      <c r="CP367" s="61"/>
      <c r="CQ367" s="81">
        <v>0</v>
      </c>
      <c r="CR367" s="81">
        <v>0</v>
      </c>
      <c r="CS367" s="50"/>
      <c r="CT367" s="60">
        <f t="shared" si="954"/>
        <v>0</v>
      </c>
      <c r="CU367" s="60">
        <f t="shared" si="955"/>
        <v>0</v>
      </c>
      <c r="CV367" s="60">
        <f t="shared" si="956"/>
        <v>0</v>
      </c>
      <c r="CW367" s="60">
        <f t="shared" si="957"/>
        <v>0</v>
      </c>
      <c r="CX367" s="60">
        <f t="shared" si="958"/>
        <v>0</v>
      </c>
      <c r="CY367" s="60">
        <f t="shared" si="959"/>
        <v>0</v>
      </c>
    </row>
    <row r="368" spans="1:103" x14ac:dyDescent="0.25">
      <c r="A368" s="87">
        <v>2207100000</v>
      </c>
      <c r="B368" s="86"/>
      <c r="C368" s="85" t="s">
        <v>59</v>
      </c>
      <c r="D368" s="84"/>
      <c r="E368" s="83">
        <v>0</v>
      </c>
      <c r="F368" s="83">
        <v>0</v>
      </c>
      <c r="G368" s="62">
        <v>0</v>
      </c>
      <c r="H368" s="62">
        <v>0</v>
      </c>
      <c r="I368" s="83">
        <v>0</v>
      </c>
      <c r="J368" s="83">
        <v>0</v>
      </c>
      <c r="K368" s="120"/>
      <c r="L368" s="81">
        <v>0</v>
      </c>
      <c r="M368" s="83">
        <v>0</v>
      </c>
      <c r="N368" s="61">
        <v>0</v>
      </c>
      <c r="O368" s="61">
        <v>0</v>
      </c>
      <c r="P368" s="81">
        <v>0</v>
      </c>
      <c r="Q368" s="81">
        <v>0</v>
      </c>
      <c r="R368" s="162">
        <f t="shared" si="937"/>
        <v>0</v>
      </c>
      <c r="S368" s="119"/>
      <c r="T368" s="81">
        <v>0</v>
      </c>
      <c r="U368" s="81">
        <v>0</v>
      </c>
      <c r="V368" s="61">
        <v>0</v>
      </c>
      <c r="W368" s="61">
        <v>0</v>
      </c>
      <c r="X368" s="81">
        <v>0</v>
      </c>
      <c r="Y368" s="81">
        <v>0</v>
      </c>
      <c r="Z368" s="161">
        <f t="shared" si="939"/>
        <v>0</v>
      </c>
      <c r="AA368" s="119"/>
      <c r="AB368" s="81">
        <v>0</v>
      </c>
      <c r="AC368" s="81">
        <v>0</v>
      </c>
      <c r="AD368" s="61">
        <v>0</v>
      </c>
      <c r="AE368" s="61">
        <v>0</v>
      </c>
      <c r="AF368" s="81">
        <v>0</v>
      </c>
      <c r="AG368" s="81">
        <v>0</v>
      </c>
      <c r="AH368" s="159">
        <f t="shared" si="941"/>
        <v>0</v>
      </c>
      <c r="AI368" s="119"/>
      <c r="AJ368" s="81">
        <v>0</v>
      </c>
      <c r="AK368" s="81">
        <v>0</v>
      </c>
      <c r="AL368" s="61">
        <v>0</v>
      </c>
      <c r="AM368" s="61">
        <v>0</v>
      </c>
      <c r="AN368" s="81">
        <v>0</v>
      </c>
      <c r="AO368" s="81">
        <v>0</v>
      </c>
      <c r="AP368" s="159">
        <f t="shared" si="943"/>
        <v>0</v>
      </c>
      <c r="AQ368" s="119"/>
      <c r="AR368" s="81">
        <v>0</v>
      </c>
      <c r="AS368" s="81">
        <v>0</v>
      </c>
      <c r="AT368" s="61">
        <v>0</v>
      </c>
      <c r="AU368" s="61">
        <v>0</v>
      </c>
      <c r="AV368" s="81">
        <v>0</v>
      </c>
      <c r="AW368" s="81">
        <v>0</v>
      </c>
      <c r="AX368" s="159">
        <f t="shared" si="945"/>
        <v>0</v>
      </c>
      <c r="AY368" s="119"/>
      <c r="AZ368" s="81">
        <v>0</v>
      </c>
      <c r="BA368" s="81">
        <v>0</v>
      </c>
      <c r="BB368" s="61">
        <v>0</v>
      </c>
      <c r="BC368" s="61">
        <v>0</v>
      </c>
      <c r="BD368" s="81">
        <v>0</v>
      </c>
      <c r="BE368" s="81">
        <v>0</v>
      </c>
      <c r="BF368" s="159">
        <f t="shared" si="947"/>
        <v>0</v>
      </c>
      <c r="BG368" s="119"/>
      <c r="BH368" s="81">
        <v>0</v>
      </c>
      <c r="BI368" s="81">
        <v>0</v>
      </c>
      <c r="BJ368" s="61">
        <v>0</v>
      </c>
      <c r="BK368" s="61">
        <v>0</v>
      </c>
      <c r="BL368" s="81">
        <v>0</v>
      </c>
      <c r="BM368" s="81">
        <v>0</v>
      </c>
      <c r="BN368" s="159">
        <f t="shared" si="949"/>
        <v>0</v>
      </c>
      <c r="BO368" s="119"/>
      <c r="BP368" s="81">
        <v>0</v>
      </c>
      <c r="BQ368" s="81">
        <v>0</v>
      </c>
      <c r="BR368" s="61">
        <v>0</v>
      </c>
      <c r="BS368" s="160">
        <f t="shared" si="950"/>
        <v>0</v>
      </c>
      <c r="BT368" s="81">
        <v>0</v>
      </c>
      <c r="BU368" s="81">
        <v>0</v>
      </c>
      <c r="BV368" s="159">
        <f t="shared" si="951"/>
        <v>0</v>
      </c>
      <c r="BW368" s="117"/>
      <c r="BX368" s="81">
        <v>0</v>
      </c>
      <c r="BY368" s="81">
        <v>0</v>
      </c>
      <c r="BZ368" s="61">
        <v>0</v>
      </c>
      <c r="CA368" s="61">
        <v>0</v>
      </c>
      <c r="CB368" s="81">
        <v>0</v>
      </c>
      <c r="CC368" s="81">
        <v>0</v>
      </c>
      <c r="CD368" s="159">
        <f t="shared" si="953"/>
        <v>0</v>
      </c>
      <c r="CE368" s="117"/>
      <c r="CF368" s="81">
        <v>0</v>
      </c>
      <c r="CG368" s="81"/>
      <c r="CH368" s="61">
        <v>0</v>
      </c>
      <c r="CI368" s="61"/>
      <c r="CJ368" s="81">
        <v>0</v>
      </c>
      <c r="CK368" s="81">
        <v>0</v>
      </c>
      <c r="CL368" s="117"/>
      <c r="CM368" s="81">
        <v>0</v>
      </c>
      <c r="CN368" s="81"/>
      <c r="CO368" s="61">
        <v>0</v>
      </c>
      <c r="CP368" s="61"/>
      <c r="CQ368" s="81">
        <v>0</v>
      </c>
      <c r="CR368" s="81">
        <v>0</v>
      </c>
      <c r="CS368" s="50"/>
      <c r="CT368" s="60">
        <f t="shared" si="954"/>
        <v>0</v>
      </c>
      <c r="CU368" s="60">
        <f t="shared" si="955"/>
        <v>0</v>
      </c>
      <c r="CV368" s="60">
        <f t="shared" si="956"/>
        <v>0</v>
      </c>
      <c r="CW368" s="60">
        <f t="shared" si="957"/>
        <v>0</v>
      </c>
      <c r="CX368" s="60">
        <f t="shared" si="958"/>
        <v>0</v>
      </c>
      <c r="CY368" s="60">
        <f t="shared" si="959"/>
        <v>0</v>
      </c>
    </row>
    <row r="369" spans="1:103" s="79" customFormat="1" x14ac:dyDescent="0.25">
      <c r="A369" s="87">
        <v>2207900000</v>
      </c>
      <c r="B369" s="86"/>
      <c r="C369" s="85" t="s">
        <v>58</v>
      </c>
      <c r="D369" s="84"/>
      <c r="E369" s="100">
        <f>114759.34+68200.71</f>
        <v>182960.05</v>
      </c>
      <c r="F369" s="100">
        <v>2463174.58</v>
      </c>
      <c r="G369" s="62">
        <v>1500</v>
      </c>
      <c r="H369" s="62">
        <v>2670517</v>
      </c>
      <c r="I369" s="62">
        <f>E369+G369</f>
        <v>184460.05</v>
      </c>
      <c r="J369" s="62">
        <f>F369+H369</f>
        <v>5133691.58</v>
      </c>
      <c r="K369" s="120"/>
      <c r="L369" s="82">
        <f>114718.43+67696.05</f>
        <v>182414.47999999998</v>
      </c>
      <c r="M369" s="110">
        <v>1849602</v>
      </c>
      <c r="N369" s="61">
        <v>1500</v>
      </c>
      <c r="O369" s="61">
        <v>2251726</v>
      </c>
      <c r="P369" s="61">
        <f>L369+N369</f>
        <v>183914.47999999998</v>
      </c>
      <c r="Q369" s="61">
        <f>M369+O369</f>
        <v>4101328</v>
      </c>
      <c r="R369" s="162">
        <f t="shared" si="937"/>
        <v>9235019.5800000001</v>
      </c>
      <c r="S369" s="119"/>
      <c r="T369" s="82">
        <f>114688.19+67195.13</f>
        <v>181883.32</v>
      </c>
      <c r="U369" s="82">
        <v>1629527</v>
      </c>
      <c r="V369" s="61">
        <v>1500</v>
      </c>
      <c r="W369" s="61">
        <v>3230019</v>
      </c>
      <c r="X369" s="61">
        <f>T369+V369</f>
        <v>183383.32</v>
      </c>
      <c r="Y369" s="61">
        <f>U369+W369</f>
        <v>4859546</v>
      </c>
      <c r="Z369" s="161">
        <f t="shared" si="939"/>
        <v>14094565.58</v>
      </c>
      <c r="AA369" s="119"/>
      <c r="AB369" s="82">
        <f>114668.47+66697.91</f>
        <v>181366.38</v>
      </c>
      <c r="AC369" s="82">
        <v>1584263</v>
      </c>
      <c r="AD369" s="61">
        <v>1500</v>
      </c>
      <c r="AE369" s="61">
        <v>5084652</v>
      </c>
      <c r="AF369" s="61">
        <f>AB369+AD369</f>
        <v>182866.38</v>
      </c>
      <c r="AG369" s="61">
        <f>AC369+AE369</f>
        <v>6668915</v>
      </c>
      <c r="AH369" s="159">
        <f t="shared" si="941"/>
        <v>20763480.579999998</v>
      </c>
      <c r="AI369" s="119"/>
      <c r="AJ369" s="82">
        <f>114659.12+66204.37</f>
        <v>180863.49</v>
      </c>
      <c r="AK369" s="82">
        <v>1626366</v>
      </c>
      <c r="AL369" s="61">
        <v>1500</v>
      </c>
      <c r="AM369" s="61">
        <v>2768439</v>
      </c>
      <c r="AN369" s="61">
        <f>AJ369+AL369</f>
        <v>182363.49</v>
      </c>
      <c r="AO369" s="61">
        <f>AK369+AM369</f>
        <v>4394805</v>
      </c>
      <c r="AP369" s="159">
        <f t="shared" si="943"/>
        <v>25158285.579999998</v>
      </c>
      <c r="AQ369" s="119"/>
      <c r="AR369" s="82">
        <f>114659.99</f>
        <v>114659.99</v>
      </c>
      <c r="AS369" s="82">
        <v>1639383</v>
      </c>
      <c r="AT369" s="61">
        <v>1500</v>
      </c>
      <c r="AU369" s="61">
        <v>2589576</v>
      </c>
      <c r="AV369" s="61">
        <f>AR369+AT369</f>
        <v>116159.99</v>
      </c>
      <c r="AW369" s="61">
        <f>AS369+AU369</f>
        <v>4228959</v>
      </c>
      <c r="AX369" s="159">
        <f t="shared" si="945"/>
        <v>29387244.579999998</v>
      </c>
      <c r="AY369" s="119"/>
      <c r="AZ369" s="82">
        <f>114670.95</f>
        <v>114670.95</v>
      </c>
      <c r="BA369" s="82">
        <v>737800</v>
      </c>
      <c r="BB369" s="61">
        <v>1500</v>
      </c>
      <c r="BC369" s="61">
        <v>3099155</v>
      </c>
      <c r="BD369" s="61">
        <f>AZ369+BB369</f>
        <v>116170.95</v>
      </c>
      <c r="BE369" s="61">
        <f>BA369+BC369</f>
        <v>3836955</v>
      </c>
      <c r="BF369" s="159">
        <f t="shared" si="947"/>
        <v>33224199.579999998</v>
      </c>
      <c r="BG369" s="119"/>
      <c r="BH369" s="82">
        <v>114691.85</v>
      </c>
      <c r="BI369" s="82">
        <v>1252613</v>
      </c>
      <c r="BJ369" s="61">
        <v>1500</v>
      </c>
      <c r="BK369" s="61">
        <v>3170594</v>
      </c>
      <c r="BL369" s="61">
        <f>BH369+BJ369</f>
        <v>116191.85</v>
      </c>
      <c r="BM369" s="61">
        <f>BI369+BK369</f>
        <v>4423207</v>
      </c>
      <c r="BN369" s="159">
        <f t="shared" si="949"/>
        <v>37647406.579999998</v>
      </c>
      <c r="BO369" s="119"/>
      <c r="BP369" s="82">
        <v>114722.55</v>
      </c>
      <c r="BQ369" s="82">
        <v>867283.65</v>
      </c>
      <c r="BR369" s="61">
        <v>1500</v>
      </c>
      <c r="BS369" s="160">
        <f t="shared" si="950"/>
        <v>3108084.75</v>
      </c>
      <c r="BT369" s="61">
        <f>BP369+BR369</f>
        <v>116222.55</v>
      </c>
      <c r="BU369" s="61">
        <f>BQ369+BS369</f>
        <v>3975368.4</v>
      </c>
      <c r="BV369" s="159">
        <f t="shared" si="951"/>
        <v>41622774.979999997</v>
      </c>
      <c r="BW369" s="117"/>
      <c r="BX369" s="82">
        <v>114762.92</v>
      </c>
      <c r="BY369" s="82">
        <v>1516668</v>
      </c>
      <c r="BZ369" s="61">
        <v>1500</v>
      </c>
      <c r="CA369" s="82">
        <f>AVERAGE(BS369,BK369,BC369,AU369,AM369,AE369,W369,O369,H369)</f>
        <v>3108084.75</v>
      </c>
      <c r="CB369" s="61">
        <f>BX369+BZ369</f>
        <v>116262.92</v>
      </c>
      <c r="CC369" s="61">
        <f>BY369+CA369</f>
        <v>4624752.75</v>
      </c>
      <c r="CD369" s="159">
        <f t="shared" si="953"/>
        <v>46247527.729999997</v>
      </c>
      <c r="CE369" s="117"/>
      <c r="CF369" s="82">
        <v>114812.84</v>
      </c>
      <c r="CG369" s="82"/>
      <c r="CH369" s="61">
        <v>1500</v>
      </c>
      <c r="CI369" s="61"/>
      <c r="CJ369" s="61">
        <f>CF369+CH369</f>
        <v>116312.84</v>
      </c>
      <c r="CK369" s="61">
        <f>CG369+CI369</f>
        <v>0</v>
      </c>
      <c r="CL369" s="117"/>
      <c r="CM369" s="82">
        <v>114872.16</v>
      </c>
      <c r="CN369" s="82"/>
      <c r="CO369" s="61">
        <v>1500</v>
      </c>
      <c r="CP369" s="61"/>
      <c r="CQ369" s="61">
        <f>CM369+CO369</f>
        <v>116372.16</v>
      </c>
      <c r="CR369" s="61">
        <f>CN369+CP369</f>
        <v>0</v>
      </c>
      <c r="CS369" s="80"/>
      <c r="CT369" s="60">
        <f t="shared" si="954"/>
        <v>1712680.98</v>
      </c>
      <c r="CU369" s="60">
        <f t="shared" si="955"/>
        <v>15166680.23</v>
      </c>
      <c r="CV369" s="60">
        <f t="shared" si="956"/>
        <v>18000</v>
      </c>
      <c r="CW369" s="60">
        <f t="shared" si="957"/>
        <v>31080847.5</v>
      </c>
      <c r="CX369" s="60">
        <f t="shared" si="958"/>
        <v>1730680.98</v>
      </c>
      <c r="CY369" s="60">
        <f t="shared" si="959"/>
        <v>46247527.729999997</v>
      </c>
    </row>
    <row r="370" spans="1:103" x14ac:dyDescent="0.25">
      <c r="A370" s="144">
        <v>2208000000</v>
      </c>
      <c r="B370" s="143" t="s">
        <v>57</v>
      </c>
      <c r="C370" s="142"/>
      <c r="D370" s="158"/>
      <c r="E370" s="156">
        <v>0</v>
      </c>
      <c r="F370" s="156">
        <v>0</v>
      </c>
      <c r="G370" s="157">
        <v>0</v>
      </c>
      <c r="H370" s="157">
        <v>0</v>
      </c>
      <c r="I370" s="157">
        <f>E370+G370</f>
        <v>0</v>
      </c>
      <c r="J370" s="157">
        <f>F370+H370</f>
        <v>0</v>
      </c>
      <c r="K370" s="120"/>
      <c r="L370" s="151">
        <v>0</v>
      </c>
      <c r="M370" s="156">
        <v>0</v>
      </c>
      <c r="N370" s="150">
        <v>0</v>
      </c>
      <c r="O370" s="150">
        <v>0</v>
      </c>
      <c r="P370" s="150">
        <f>L370+N370</f>
        <v>0</v>
      </c>
      <c r="Q370" s="150">
        <f>M370+O370</f>
        <v>0</v>
      </c>
      <c r="R370" s="155">
        <f t="shared" si="937"/>
        <v>0</v>
      </c>
      <c r="S370" s="119"/>
      <c r="T370" s="151">
        <v>0</v>
      </c>
      <c r="U370" s="151">
        <v>0</v>
      </c>
      <c r="V370" s="150">
        <v>0</v>
      </c>
      <c r="W370" s="150">
        <v>0</v>
      </c>
      <c r="X370" s="150">
        <f>T370+V370</f>
        <v>0</v>
      </c>
      <c r="Y370" s="150">
        <f>U370+W370</f>
        <v>0</v>
      </c>
      <c r="Z370" s="154">
        <f t="shared" si="939"/>
        <v>0</v>
      </c>
      <c r="AA370" s="119"/>
      <c r="AB370" s="151">
        <v>0</v>
      </c>
      <c r="AC370" s="151">
        <v>0</v>
      </c>
      <c r="AD370" s="150">
        <v>0</v>
      </c>
      <c r="AE370" s="150">
        <v>0</v>
      </c>
      <c r="AF370" s="150">
        <f>AB370+AD370</f>
        <v>0</v>
      </c>
      <c r="AG370" s="150">
        <f>AC370+AE370</f>
        <v>0</v>
      </c>
      <c r="AH370" s="152">
        <f t="shared" si="941"/>
        <v>0</v>
      </c>
      <c r="AI370" s="119"/>
      <c r="AJ370" s="151">
        <v>0</v>
      </c>
      <c r="AK370" s="151">
        <v>0</v>
      </c>
      <c r="AL370" s="150">
        <v>0</v>
      </c>
      <c r="AM370" s="150">
        <v>0</v>
      </c>
      <c r="AN370" s="150">
        <f>AJ370+AL370</f>
        <v>0</v>
      </c>
      <c r="AO370" s="150">
        <f>AK370+AM370</f>
        <v>0</v>
      </c>
      <c r="AP370" s="152">
        <f t="shared" si="943"/>
        <v>0</v>
      </c>
      <c r="AQ370" s="119"/>
      <c r="AR370" s="151">
        <v>0</v>
      </c>
      <c r="AS370" s="151">
        <v>0</v>
      </c>
      <c r="AT370" s="150">
        <v>0</v>
      </c>
      <c r="AU370" s="150">
        <v>0</v>
      </c>
      <c r="AV370" s="150">
        <f>AR370+AT370</f>
        <v>0</v>
      </c>
      <c r="AW370" s="150">
        <f>AS370+AU370</f>
        <v>0</v>
      </c>
      <c r="AX370" s="152">
        <f t="shared" si="945"/>
        <v>0</v>
      </c>
      <c r="AY370" s="119"/>
      <c r="AZ370" s="151">
        <v>0</v>
      </c>
      <c r="BA370" s="151">
        <v>0</v>
      </c>
      <c r="BB370" s="150">
        <v>0</v>
      </c>
      <c r="BC370" s="150">
        <v>0</v>
      </c>
      <c r="BD370" s="150">
        <f>AZ370+BB370</f>
        <v>0</v>
      </c>
      <c r="BE370" s="150">
        <f>BA370+BC370</f>
        <v>0</v>
      </c>
      <c r="BF370" s="150">
        <f t="shared" si="947"/>
        <v>0</v>
      </c>
      <c r="BG370" s="119"/>
      <c r="BH370" s="151">
        <v>0</v>
      </c>
      <c r="BI370" s="151">
        <v>0</v>
      </c>
      <c r="BJ370" s="150">
        <v>0</v>
      </c>
      <c r="BK370" s="150">
        <v>0</v>
      </c>
      <c r="BL370" s="150">
        <f>BH370+BJ370</f>
        <v>0</v>
      </c>
      <c r="BM370" s="150">
        <f>BI370+BK370</f>
        <v>0</v>
      </c>
      <c r="BN370" s="152">
        <f t="shared" si="949"/>
        <v>0</v>
      </c>
      <c r="BO370" s="119"/>
      <c r="BP370" s="151">
        <v>0</v>
      </c>
      <c r="BQ370" s="151">
        <v>0</v>
      </c>
      <c r="BR370" s="150">
        <v>0</v>
      </c>
      <c r="BS370" s="153">
        <f t="shared" si="950"/>
        <v>0</v>
      </c>
      <c r="BT370" s="150">
        <f>BP370+BR370</f>
        <v>0</v>
      </c>
      <c r="BU370" s="150">
        <f>BQ370+BS370</f>
        <v>0</v>
      </c>
      <c r="BV370" s="152">
        <f t="shared" si="951"/>
        <v>0</v>
      </c>
      <c r="BW370" s="117"/>
      <c r="BX370" s="151">
        <v>0</v>
      </c>
      <c r="BY370" s="151">
        <v>0</v>
      </c>
      <c r="BZ370" s="150">
        <v>0</v>
      </c>
      <c r="CA370" s="150">
        <v>0</v>
      </c>
      <c r="CB370" s="150">
        <f>BX370+BZ370</f>
        <v>0</v>
      </c>
      <c r="CC370" s="150">
        <f>BY370+CA370</f>
        <v>0</v>
      </c>
      <c r="CD370" s="152">
        <f t="shared" si="953"/>
        <v>0</v>
      </c>
      <c r="CE370" s="117"/>
      <c r="CF370" s="151">
        <v>0</v>
      </c>
      <c r="CG370" s="151"/>
      <c r="CH370" s="150">
        <v>0</v>
      </c>
      <c r="CI370" s="150"/>
      <c r="CJ370" s="150">
        <f>CF370+CH370</f>
        <v>0</v>
      </c>
      <c r="CK370" s="150">
        <f>CG370+CI370</f>
        <v>0</v>
      </c>
      <c r="CL370" s="117"/>
      <c r="CM370" s="151">
        <v>0</v>
      </c>
      <c r="CN370" s="151"/>
      <c r="CO370" s="150">
        <v>0</v>
      </c>
      <c r="CP370" s="150"/>
      <c r="CQ370" s="150">
        <f>CM370+CO370</f>
        <v>0</v>
      </c>
      <c r="CR370" s="150">
        <f>CN370+CP370</f>
        <v>0</v>
      </c>
      <c r="CS370" s="50"/>
      <c r="CT370" s="138">
        <f t="shared" si="954"/>
        <v>0</v>
      </c>
      <c r="CU370" s="138">
        <f t="shared" si="955"/>
        <v>0</v>
      </c>
      <c r="CV370" s="138">
        <f t="shared" si="956"/>
        <v>0</v>
      </c>
      <c r="CW370" s="138">
        <f t="shared" si="957"/>
        <v>0</v>
      </c>
      <c r="CX370" s="138">
        <f t="shared" si="958"/>
        <v>0</v>
      </c>
      <c r="CY370" s="138">
        <f t="shared" si="959"/>
        <v>0</v>
      </c>
    </row>
    <row r="371" spans="1:103" s="25" customFormat="1" x14ac:dyDescent="0.25">
      <c r="A371" s="149"/>
      <c r="B371" s="145"/>
      <c r="C371" s="145"/>
      <c r="D371" s="145"/>
      <c r="E371" s="148"/>
      <c r="F371" s="148"/>
      <c r="G371" s="148"/>
      <c r="H371" s="148"/>
      <c r="I371" s="148"/>
      <c r="J371" s="148"/>
      <c r="K371" s="120"/>
      <c r="L371" s="145"/>
      <c r="M371" s="148"/>
      <c r="N371" s="145"/>
      <c r="O371" s="145"/>
      <c r="P371" s="145"/>
      <c r="Q371" s="145"/>
      <c r="R371" s="147"/>
      <c r="S371" s="119"/>
      <c r="T371" s="145"/>
      <c r="U371" s="145"/>
      <c r="V371" s="145"/>
      <c r="W371" s="145"/>
      <c r="X371" s="145"/>
      <c r="Y371" s="145"/>
      <c r="Z371" s="147"/>
      <c r="AA371" s="119"/>
      <c r="AB371" s="145"/>
      <c r="AC371" s="145"/>
      <c r="AD371" s="145"/>
      <c r="AE371" s="145"/>
      <c r="AF371" s="145"/>
      <c r="AG371" s="145"/>
      <c r="AH371" s="147"/>
      <c r="AI371" s="119"/>
      <c r="AJ371" s="145"/>
      <c r="AK371" s="145"/>
      <c r="AL371" s="145"/>
      <c r="AM371" s="145"/>
      <c r="AN371" s="145"/>
      <c r="AO371" s="145"/>
      <c r="AP371" s="147"/>
      <c r="AQ371" s="119"/>
      <c r="AR371" s="145"/>
      <c r="AS371" s="145"/>
      <c r="AT371" s="145"/>
      <c r="AU371" s="145"/>
      <c r="AV371" s="145"/>
      <c r="AW371" s="145"/>
      <c r="AX371" s="147"/>
      <c r="AY371" s="119"/>
      <c r="AZ371" s="145"/>
      <c r="BA371" s="145"/>
      <c r="BB371" s="145"/>
      <c r="BC371" s="145"/>
      <c r="BD371" s="145"/>
      <c r="BE371" s="145"/>
      <c r="BF371" s="147"/>
      <c r="BG371" s="119"/>
      <c r="BH371" s="145"/>
      <c r="BI371" s="148"/>
      <c r="BJ371" s="145"/>
      <c r="BK371" s="145"/>
      <c r="BL371" s="145"/>
      <c r="BM371" s="145"/>
      <c r="BN371" s="147"/>
      <c r="BO371" s="119"/>
      <c r="BP371" s="145"/>
      <c r="BQ371" s="145"/>
      <c r="BR371" s="145"/>
      <c r="BS371" s="145"/>
      <c r="BT371" s="145"/>
      <c r="BU371" s="145"/>
      <c r="BV371" s="147"/>
      <c r="BW371" s="117"/>
      <c r="BX371" s="145"/>
      <c r="BY371" s="145"/>
      <c r="BZ371" s="145"/>
      <c r="CA371" s="145"/>
      <c r="CB371" s="145"/>
      <c r="CC371" s="145"/>
      <c r="CD371" s="147"/>
      <c r="CE371" s="117"/>
      <c r="CF371" s="145"/>
      <c r="CG371" s="145"/>
      <c r="CH371" s="145"/>
      <c r="CI371" s="145"/>
      <c r="CJ371" s="145"/>
      <c r="CK371" s="145"/>
      <c r="CL371" s="117"/>
      <c r="CM371" s="145"/>
      <c r="CN371" s="145"/>
      <c r="CO371" s="145"/>
      <c r="CP371" s="145"/>
      <c r="CQ371" s="146"/>
      <c r="CR371" s="145"/>
      <c r="CS371" s="50"/>
      <c r="CT371" s="145"/>
      <c r="CU371" s="145"/>
      <c r="CV371" s="145"/>
      <c r="CW371" s="145"/>
      <c r="CX371" s="146"/>
      <c r="CY371" s="145"/>
    </row>
    <row r="372" spans="1:103" x14ac:dyDescent="0.25">
      <c r="A372" s="144">
        <v>2290000000</v>
      </c>
      <c r="B372" s="143" t="s">
        <v>56</v>
      </c>
      <c r="C372" s="142"/>
      <c r="D372" s="141"/>
      <c r="E372" s="140">
        <f t="shared" ref="E372:J372" si="960">E373+E374+E375+E380+E381+E386+E387+E388+E391+E394+E395+E396+E399+E402</f>
        <v>257219.90614254153</v>
      </c>
      <c r="F372" s="140">
        <f t="shared" si="960"/>
        <v>234539.37999999995</v>
      </c>
      <c r="G372" s="140">
        <f t="shared" si="960"/>
        <v>185245.63999999998</v>
      </c>
      <c r="H372" s="140">
        <f t="shared" si="960"/>
        <v>656730</v>
      </c>
      <c r="I372" s="140">
        <f t="shared" si="960"/>
        <v>795050.54614254157</v>
      </c>
      <c r="J372" s="140">
        <f t="shared" si="960"/>
        <v>891269.38</v>
      </c>
      <c r="K372" s="120"/>
      <c r="L372" s="140">
        <f>L373+L374+L380+L381+L375+L386+L387+L388+L391+L394+L395+L396+L399+L402</f>
        <v>272401.79030797124</v>
      </c>
      <c r="M372" s="140">
        <f>M373+M374+M380+M381+M375+M386+M387+M388+M391+M394+M395+M396+M399+M402</f>
        <v>229271.75999999998</v>
      </c>
      <c r="N372" s="139">
        <f>N373+N374+N375+N380+N381+N386+N387+N388+N391+N394+N395+N396+N399+N402</f>
        <v>9278822.6400000006</v>
      </c>
      <c r="O372" s="139">
        <f>O373+O374+O375+O380+O381+O386+O387+O388+O391+O394+O395+O396+O399+O402</f>
        <v>9365031</v>
      </c>
      <c r="P372" s="139">
        <f>P373+P374+P375+P380+P381+P386+P387+P388+P391+P394+P395+P396+P399+P402</f>
        <v>9372030.5503079705</v>
      </c>
      <c r="Q372" s="139">
        <f>Q373+Q374+Q375+Q380+Q381+Q386+Q387+Q388+Q391+Q394+Q395+Q396+Q399+Q402</f>
        <v>9594302.7599999998</v>
      </c>
      <c r="R372" s="139">
        <f t="shared" ref="R372:R402" si="961">Q372+J372</f>
        <v>10485572.140000001</v>
      </c>
      <c r="S372" s="119"/>
      <c r="T372" s="139">
        <f t="shared" ref="T372:Y372" si="962">T373+T374+T375+T380+T381+T386+T387+T388+T391+T394+T395+T396+T399+T402</f>
        <v>214626.40575390102</v>
      </c>
      <c r="U372" s="139">
        <f t="shared" si="962"/>
        <v>335869</v>
      </c>
      <c r="V372" s="139">
        <f t="shared" si="962"/>
        <v>185245.63999999998</v>
      </c>
      <c r="W372" s="139">
        <f t="shared" si="962"/>
        <v>393094</v>
      </c>
      <c r="X372" s="139">
        <f t="shared" si="962"/>
        <v>220678.16575390103</v>
      </c>
      <c r="Y372" s="139">
        <f t="shared" si="962"/>
        <v>728963</v>
      </c>
      <c r="Z372" s="139">
        <f t="shared" ref="Z372:Z402" si="963">Y372+R372</f>
        <v>11214535.140000001</v>
      </c>
      <c r="AA372" s="119"/>
      <c r="AB372" s="140">
        <f>AB373+AB374+AB380+AB381+AB375+AB386+AB387+AB388+AB391+AB394+AB395+AB396+AB399+AB402</f>
        <v>169147.00533264494</v>
      </c>
      <c r="AC372" s="140">
        <f>AC373+AC374+AC380+AC381+AC375+AC386+AC387+AC388+AC391+AC394+AC395+AC396+AC399+AC402</f>
        <v>210836</v>
      </c>
      <c r="AD372" s="139">
        <f>AD373+AD374+AD375+AD380+AD381+AD386+AD387+AD388+AD391+AD394+AD395+AD396+AD399+AD402</f>
        <v>185245.63999999998</v>
      </c>
      <c r="AE372" s="139">
        <f>AE373+AE374+AE375+AE380+AE381+AE386+AE387+AE388+AE391+AE394+AE395+AE396+AE399+AE402</f>
        <v>234846</v>
      </c>
      <c r="AF372" s="139">
        <f>AF373+AF374+AF375+AF380+AF381+AF386+AF387+AF388+AF391+AF394+AF395+AF396+AF399+AF402</f>
        <v>175198.76533264495</v>
      </c>
      <c r="AG372" s="139">
        <f>AG373+AG374+AG375+AG380+AG381+AG386+AG387+AG388+AG391+AG394+AG395+AG396+AG399+AG402</f>
        <v>385953</v>
      </c>
      <c r="AH372" s="139">
        <f t="shared" ref="AH372:AH402" si="964">AG372+Z372</f>
        <v>11600488.140000001</v>
      </c>
      <c r="AI372" s="119"/>
      <c r="AJ372" s="140">
        <f>AJ373+AJ374+AJ380+AJ381+AJ375+AJ386+AJ387+AJ388+AJ391+AJ394+AJ395+AJ396+AJ399+AJ402</f>
        <v>277617.24888703943</v>
      </c>
      <c r="AK372" s="140">
        <f>AK373+AK374+AK380+AK381+AK375+AK386+AK387+AK388+AK391+AK394+AK395+AK396+AK399+AK402</f>
        <v>132255</v>
      </c>
      <c r="AL372" s="139">
        <f>AL373+AL374+AL375+AL380+AL381+AL386+AL387+AL388+AL391+AL394+AL395+AL396+AL399+AL402</f>
        <v>185245.63999999998</v>
      </c>
      <c r="AM372" s="139">
        <f>AM373+AM374+AM375+AM380+AM381+AM386+AM387+AM388+AM391+AM394+AM395+AM396+AM399+AM402</f>
        <v>159371</v>
      </c>
      <c r="AN372" s="139">
        <f>AN373+AN374+AN375+AN380+AN381+AN386+AN387+AN388+AN391+AN394+AN395+AN396+AN399+AN402</f>
        <v>283669.00888703944</v>
      </c>
      <c r="AO372" s="139">
        <f>AO373+AO374+AO375+AO380+AO381+AO386+AO387+AO388+AO391+AO394+AO395+AO396+AO399+AO402</f>
        <v>291626</v>
      </c>
      <c r="AP372" s="139">
        <f t="shared" ref="AP372:AP402" si="965">AO372+AH372</f>
        <v>11892114.140000001</v>
      </c>
      <c r="AQ372" s="119"/>
      <c r="AR372" s="140">
        <f>AR373+AR374+AR380+AR381+AR375+AR386+AR387+AR388+AR391+AR394+AR395+AR396+AR399+AR402</f>
        <v>165428.91813149306</v>
      </c>
      <c r="AS372" s="140">
        <f>AS373+AS374+AS380+AS381+AS375+AS386+AS387+AS388+AS391+AS394+AS395+AS396+AS399+AS402</f>
        <v>159078</v>
      </c>
      <c r="AT372" s="139">
        <f>AT373+AT374+AT375+AT380+AT381+AT386+AT387+AT388+AT391+AT394+AT395+AT396+AT399+AT402</f>
        <v>185245.63999999998</v>
      </c>
      <c r="AU372" s="139">
        <f>AU373+AU374+AU375+AU380+AU381+AU386+AU387+AU388+AU391+AU394+AU395+AU396+AU399+AU402</f>
        <v>177606</v>
      </c>
      <c r="AV372" s="139">
        <f>AV373+AV374+AV375+AV380+AV381+AV386+AV387+AV388+AV391+AV394+AV395+AV396+AV399+AV402</f>
        <v>171480.67813149307</v>
      </c>
      <c r="AW372" s="139">
        <f>AW373+AW374+AW375+AW380+AW381+AW386+AW387+AW388+AW391+AW394+AW395+AW396+AW399+AW402</f>
        <v>336684</v>
      </c>
      <c r="AX372" s="139">
        <f t="shared" ref="AX372:AX402" si="966">AW372+AP372</f>
        <v>12228798.140000001</v>
      </c>
      <c r="AY372" s="119"/>
      <c r="AZ372" s="140">
        <f>AZ373+AZ374+AZ380+AZ381+AZ375+AZ386+AZ387+AZ388+AZ391+AZ394+AZ395+AZ396+AZ399+AZ402</f>
        <v>163975.377241579</v>
      </c>
      <c r="BA372" s="140">
        <f>BA373+BA374+BA380+BA381+BA375+BA386+BA387+BA388+BA391+BA394+BA395+BA396+BA399+BA402</f>
        <v>121681</v>
      </c>
      <c r="BB372" s="139">
        <f>BB373+BB374+BB375+BB380+BB381+BB386+BB387+BB388+BB391+BB394+BB395+BB396+BB399+BB402</f>
        <v>185245.63999999998</v>
      </c>
      <c r="BC372" s="139">
        <f>BC373+BC374+BC375+BC380+BC381+BC386+BC387+BC388+BC391+BC394+BC395+BC396+BC399+BC402</f>
        <v>259132</v>
      </c>
      <c r="BD372" s="139">
        <f>BD373+BD374+BD375+BD380+BD381+BD386+BD387+BD388+BD391+BD394+BD395+BD396+BD399+BD402</f>
        <v>170027.13724157901</v>
      </c>
      <c r="BE372" s="139">
        <f>BE373+BE374+BE375+BE380+BE381+BE386+BE387+BE388+BE391+BE394+BE395+BE396+BE399+BE402</f>
        <v>368492</v>
      </c>
      <c r="BF372" s="139">
        <f t="shared" ref="BF372:BF402" si="967">BE372+AX372</f>
        <v>12597290.140000001</v>
      </c>
      <c r="BG372" s="119"/>
      <c r="BH372" s="139">
        <f t="shared" ref="BH372:BM372" si="968">BH373+BH374+BH375+BH380+BH381+BH386+BH387+BH388+BH391+BH394+BH395+BH396+BH399+BH402</f>
        <v>228737.56880002533</v>
      </c>
      <c r="BI372" s="139">
        <f t="shared" si="968"/>
        <v>112124</v>
      </c>
      <c r="BJ372" s="139">
        <f t="shared" si="968"/>
        <v>185245.63999999998</v>
      </c>
      <c r="BK372" s="139">
        <f t="shared" si="968"/>
        <v>237256</v>
      </c>
      <c r="BL372" s="139">
        <f t="shared" si="968"/>
        <v>234789.32880002534</v>
      </c>
      <c r="BM372" s="139">
        <f t="shared" si="968"/>
        <v>349380</v>
      </c>
      <c r="BN372" s="139">
        <f t="shared" ref="BN372:BN402" si="969">BM372+BF372</f>
        <v>12946670.140000001</v>
      </c>
      <c r="BO372" s="119"/>
      <c r="BP372" s="139">
        <f t="shared" ref="BP372:BU372" si="970">BP373+BP374+BP375+BP380+BP381+BP386+BP387+BP388+BP391+BP394+BP395+BP396+BP399+BP402</f>
        <v>180258.83417103806</v>
      </c>
      <c r="BQ372" s="139">
        <f t="shared" si="970"/>
        <v>497976.92</v>
      </c>
      <c r="BR372" s="139">
        <f t="shared" si="970"/>
        <v>185245.63999999998</v>
      </c>
      <c r="BS372" s="139">
        <f t="shared" si="970"/>
        <v>251690.69642857142</v>
      </c>
      <c r="BT372" s="139">
        <f t="shared" si="970"/>
        <v>186310.59417103807</v>
      </c>
      <c r="BU372" s="139">
        <f t="shared" si="970"/>
        <v>744021.7414285714</v>
      </c>
      <c r="BV372" s="139">
        <f t="shared" ref="BV372:BV402" si="971">BU372+BN372</f>
        <v>13690691.881428571</v>
      </c>
      <c r="BW372" s="117"/>
      <c r="BX372" s="139">
        <f t="shared" ref="BX372:CC372" si="972">BX373+BX374+BX375+BX380+BX381+BX386+BX387+BX388+BX391+BX394+BX395+BX396+BX399+BX402</f>
        <v>215386.7642320462</v>
      </c>
      <c r="BY372" s="139">
        <f t="shared" si="972"/>
        <v>184876</v>
      </c>
      <c r="BZ372" s="139">
        <f t="shared" si="972"/>
        <v>185245.63999999998</v>
      </c>
      <c r="CA372" s="139">
        <f t="shared" si="972"/>
        <v>1261698.7440476189</v>
      </c>
      <c r="CB372" s="139">
        <f t="shared" si="972"/>
        <v>221438.52423204621</v>
      </c>
      <c r="CC372" s="139">
        <f t="shared" si="972"/>
        <v>1440928.8690476189</v>
      </c>
      <c r="CD372" s="139">
        <f t="shared" ref="CD372:CD402" si="973">CC372+BV372</f>
        <v>15131620.750476191</v>
      </c>
      <c r="CE372" s="117"/>
      <c r="CF372" s="139">
        <f>CF373+CF374+CF375+CF380+CF381+CF386+CF387+CF388+CF391+CF394+CF395+CF396+CF399+CF402</f>
        <v>216880.02375744111</v>
      </c>
      <c r="CG372" s="139"/>
      <c r="CH372" s="139">
        <f>CH373+CH374+CH375+CH380+CH381+CH386+CH387+CH388+CH391+CH394+CH395+CH396+CH399+CH402</f>
        <v>185245.63999999998</v>
      </c>
      <c r="CI372" s="139"/>
      <c r="CJ372" s="139">
        <f>CJ373+CJ374+CJ375+CJ380+CJ381+CJ386+CJ387+CJ388+CJ391+CJ394+CJ395+CJ396+CJ399+CJ402</f>
        <v>222931.78375744112</v>
      </c>
      <c r="CK372" s="139">
        <f>CK373+CK374+CK375+CK380+CK381+CK386+CK387+CK388+CK391+CK394+CK395+CK396+CK399+CK402</f>
        <v>0</v>
      </c>
      <c r="CL372" s="117"/>
      <c r="CM372" s="139">
        <f>CM373+CM374+CM375+CM380+CM381+CM386+CM387+CM388+CM391+CM394+CM395+CM396+CM399+CM402</f>
        <v>185671.67148442098</v>
      </c>
      <c r="CN372" s="139"/>
      <c r="CO372" s="139">
        <f>CO373+CO374+CO375+CO380+CO381+CO386+CO387+CO388+CO391+CO394+CO395+CO396+CO399+CO402</f>
        <v>185245.63999999998</v>
      </c>
      <c r="CP372" s="139"/>
      <c r="CQ372" s="139">
        <f>CQ373+CQ374+CQ375+CQ380+CQ381+CQ386+CQ387+CQ388+CQ391+CQ394+CQ395+CQ396+CQ399+CQ402</f>
        <v>191723.43148442099</v>
      </c>
      <c r="CR372" s="139">
        <f>CR373+CR374+CR375+CR380+CR381+CR386+CR387+CR388+CR391+CR394+CR395+CR396+CR399+CR402</f>
        <v>0</v>
      </c>
      <c r="CS372" s="50"/>
      <c r="CT372" s="138">
        <f t="shared" ref="CT372:CT402" si="974">E372+L372+T372+AB372+AJ372+AR372+AZ372+BH372+BP372+BX372+CF372+CM372</f>
        <v>2547351.514242142</v>
      </c>
      <c r="CU372" s="138">
        <f t="shared" ref="CU372:CU402" si="975">F372+M372+U372+AC372+AK372+AS372+BA372+BI372+BQ372+BY372+CG372+CN372</f>
        <v>2218507.0599999996</v>
      </c>
      <c r="CV372" s="138">
        <f t="shared" ref="CV372:CV402" si="976">G372+N372+V372+AD372+AL372+AT372+BB372+BJ372+BR372+BZ372+CH372+CO372</f>
        <v>11316524.680000007</v>
      </c>
      <c r="CW372" s="138">
        <f t="shared" ref="CW372:CW402" si="977">H372+O372+W372+AE372+AM372+AU372+BC372+BK372+BS372+CA372+CI372+CP372</f>
        <v>12996455.44047619</v>
      </c>
      <c r="CX372" s="138">
        <f>CX373+CX374+CX380+CX381+CX386+CX387+CX388+CX391+CX394+CX395+CX396+CX399+CX402</f>
        <v>12647834.244242143</v>
      </c>
      <c r="CY372" s="138">
        <f>CY373+CY374+CY380+CY381+CY386+CY387+CY388+CY391+CY394+CY395+CY396+CY399+CY402</f>
        <v>15131620.750476191</v>
      </c>
    </row>
    <row r="373" spans="1:103" s="79" customFormat="1" x14ac:dyDescent="0.25">
      <c r="A373" s="87">
        <v>2290010000</v>
      </c>
      <c r="B373" s="86"/>
      <c r="C373" s="85" t="s">
        <v>55</v>
      </c>
      <c r="D373" s="84"/>
      <c r="E373" s="83">
        <v>70289.060833333337</v>
      </c>
      <c r="F373" s="83">
        <v>79840.81</v>
      </c>
      <c r="G373" s="110">
        <v>69430.92</v>
      </c>
      <c r="H373" s="110">
        <v>70960</v>
      </c>
      <c r="I373" s="62">
        <f t="shared" ref="I373:J380" si="978">E373+G373</f>
        <v>139719.98083333333</v>
      </c>
      <c r="J373" s="62">
        <f t="shared" si="978"/>
        <v>150800.81</v>
      </c>
      <c r="K373" s="120"/>
      <c r="L373" s="110">
        <v>91870.260833333334</v>
      </c>
      <c r="M373" s="83">
        <v>102547</v>
      </c>
      <c r="N373" s="82">
        <v>69430.92</v>
      </c>
      <c r="O373" s="82">
        <v>120678</v>
      </c>
      <c r="P373" s="61">
        <f>L373</f>
        <v>91870.260833333334</v>
      </c>
      <c r="Q373" s="61">
        <f t="shared" ref="Q373:Q380" si="979">M373+O373</f>
        <v>223225</v>
      </c>
      <c r="R373" s="61">
        <f t="shared" si="961"/>
        <v>374025.81</v>
      </c>
      <c r="S373" s="119"/>
      <c r="T373" s="110">
        <v>100141.07002846985</v>
      </c>
      <c r="U373" s="82">
        <v>97890</v>
      </c>
      <c r="V373" s="82">
        <v>69430.92</v>
      </c>
      <c r="W373" s="82">
        <v>100431</v>
      </c>
      <c r="X373" s="61">
        <f>T373</f>
        <v>100141.07002846985</v>
      </c>
      <c r="Y373" s="61">
        <f t="shared" ref="Y373:Y380" si="980">U373+W373</f>
        <v>198321</v>
      </c>
      <c r="Z373" s="61">
        <f t="shared" si="963"/>
        <v>572346.81000000006</v>
      </c>
      <c r="AA373" s="119"/>
      <c r="AB373" s="110">
        <v>77992.478592943691</v>
      </c>
      <c r="AC373" s="83">
        <v>68058</v>
      </c>
      <c r="AD373" s="82">
        <v>69430.92</v>
      </c>
      <c r="AE373" s="82">
        <v>70611</v>
      </c>
      <c r="AF373" s="61">
        <f>AB373</f>
        <v>77992.478592943691</v>
      </c>
      <c r="AG373" s="61">
        <f t="shared" ref="AG373:AG380" si="981">AC373+AE373</f>
        <v>138669</v>
      </c>
      <c r="AH373" s="61">
        <f t="shared" si="964"/>
        <v>711015.81</v>
      </c>
      <c r="AI373" s="119"/>
      <c r="AJ373" s="110">
        <v>77992.478592943691</v>
      </c>
      <c r="AK373" s="83">
        <v>66828</v>
      </c>
      <c r="AL373" s="82">
        <v>69430.92</v>
      </c>
      <c r="AM373" s="82">
        <v>60985</v>
      </c>
      <c r="AN373" s="61">
        <f>AJ373</f>
        <v>77992.478592943691</v>
      </c>
      <c r="AO373" s="61">
        <f t="shared" ref="AO373:AO380" si="982">AK373+AM373</f>
        <v>127813</v>
      </c>
      <c r="AP373" s="61">
        <f t="shared" si="965"/>
        <v>838828.81</v>
      </c>
      <c r="AQ373" s="119"/>
      <c r="AR373" s="110">
        <v>78608.949575397841</v>
      </c>
      <c r="AS373" s="83">
        <v>62825</v>
      </c>
      <c r="AT373" s="82">
        <v>69430.92</v>
      </c>
      <c r="AU373" s="82">
        <v>78021</v>
      </c>
      <c r="AV373" s="61">
        <f>AR373</f>
        <v>78608.949575397841</v>
      </c>
      <c r="AW373" s="61">
        <f t="shared" ref="AW373:AW380" si="983">AS373+AU373</f>
        <v>140846</v>
      </c>
      <c r="AX373" s="61">
        <f t="shared" si="966"/>
        <v>979674.81</v>
      </c>
      <c r="AY373" s="119"/>
      <c r="AZ373" s="110">
        <v>78608.949575397841</v>
      </c>
      <c r="BA373" s="83">
        <v>53622</v>
      </c>
      <c r="BB373" s="82">
        <v>69430.92</v>
      </c>
      <c r="BC373" s="82">
        <v>83614</v>
      </c>
      <c r="BD373" s="61">
        <f>AZ373</f>
        <v>78608.949575397841</v>
      </c>
      <c r="BE373" s="61">
        <f t="shared" ref="BE373:BE380" si="984">BA373+BC373</f>
        <v>137236</v>
      </c>
      <c r="BF373" s="99">
        <f t="shared" si="967"/>
        <v>1116910.81</v>
      </c>
      <c r="BG373" s="119"/>
      <c r="BH373" s="110">
        <v>78608.949575397841</v>
      </c>
      <c r="BI373" s="82">
        <v>66310</v>
      </c>
      <c r="BJ373" s="82">
        <v>69430.92</v>
      </c>
      <c r="BK373" s="82">
        <v>85723</v>
      </c>
      <c r="BL373" s="61">
        <f>BH373</f>
        <v>78608.949575397841</v>
      </c>
      <c r="BM373" s="61">
        <f t="shared" ref="BM373:BM380" si="985">BI373+BK373</f>
        <v>152033</v>
      </c>
      <c r="BN373" s="61">
        <f t="shared" si="969"/>
        <v>1268943.81</v>
      </c>
      <c r="BO373" s="119"/>
      <c r="BP373" s="110">
        <v>78608.949575397841</v>
      </c>
      <c r="BQ373" s="82">
        <v>77143.320000000007</v>
      </c>
      <c r="BR373" s="82">
        <v>69430.92</v>
      </c>
      <c r="BS373" s="82">
        <f t="shared" ref="BS373:BS393" si="986">(H373+O373+W373+AE373+AM373+AU373+BC373+BK373)/8</f>
        <v>83877.875</v>
      </c>
      <c r="BT373" s="61">
        <f>BP373</f>
        <v>78608.949575397841</v>
      </c>
      <c r="BU373" s="61">
        <f t="shared" ref="BU373:BU380" si="987">BQ373+BS373</f>
        <v>161021.19500000001</v>
      </c>
      <c r="BV373" s="61">
        <f t="shared" si="971"/>
        <v>1429965.0050000001</v>
      </c>
      <c r="BW373" s="117"/>
      <c r="BX373" s="110">
        <v>78608.949575397841</v>
      </c>
      <c r="BY373" s="82">
        <v>93088</v>
      </c>
      <c r="BZ373" s="82">
        <v>69430.92</v>
      </c>
      <c r="CA373" s="82">
        <f>AVERAGE(BS373,BK373,BC373,AU373,AM373,AE373,W373,O373,H373)</f>
        <v>83877.875</v>
      </c>
      <c r="CB373" s="61">
        <f>BX373</f>
        <v>78608.949575397841</v>
      </c>
      <c r="CC373" s="61">
        <f t="shared" ref="CC373:CC380" si="988">BY373+CA373</f>
        <v>176965.875</v>
      </c>
      <c r="CD373" s="61">
        <f t="shared" si="973"/>
        <v>1606930.8800000001</v>
      </c>
      <c r="CE373" s="117"/>
      <c r="CF373" s="110">
        <v>78608.949575397841</v>
      </c>
      <c r="CG373" s="82"/>
      <c r="CH373" s="82">
        <v>69430.92</v>
      </c>
      <c r="CI373" s="82"/>
      <c r="CJ373" s="61">
        <f>CF373</f>
        <v>78608.949575397841</v>
      </c>
      <c r="CK373" s="61">
        <f t="shared" ref="CK373:CK380" si="989">CG373+CI373</f>
        <v>0</v>
      </c>
      <c r="CL373" s="117"/>
      <c r="CM373" s="110">
        <v>78608.949575397841</v>
      </c>
      <c r="CN373" s="82"/>
      <c r="CO373" s="82">
        <v>69430.92</v>
      </c>
      <c r="CP373" s="82"/>
      <c r="CQ373" s="61">
        <f>CM373</f>
        <v>78608.949575397841</v>
      </c>
      <c r="CR373" s="61">
        <f t="shared" ref="CR373:CR380" si="990">CN373+CP373</f>
        <v>0</v>
      </c>
      <c r="CS373" s="80"/>
      <c r="CT373" s="60">
        <f t="shared" si="974"/>
        <v>968547.99590880901</v>
      </c>
      <c r="CU373" s="60">
        <f t="shared" si="975"/>
        <v>768152.13000000012</v>
      </c>
      <c r="CV373" s="60">
        <f t="shared" si="976"/>
        <v>833171.04000000015</v>
      </c>
      <c r="CW373" s="60">
        <f t="shared" si="977"/>
        <v>838778.75</v>
      </c>
      <c r="CX373" s="60">
        <f t="shared" ref="CX373:CY380" si="991">I373+P373+X373+AF373+AN373+AV373+BD373+BL373+BT373+CB373+CJ373+CQ373</f>
        <v>1037978.9159088091</v>
      </c>
      <c r="CY373" s="60">
        <f t="shared" si="991"/>
        <v>1606930.8800000001</v>
      </c>
    </row>
    <row r="374" spans="1:103" s="79" customFormat="1" x14ac:dyDescent="0.25">
      <c r="A374" s="87">
        <v>2290020000</v>
      </c>
      <c r="B374" s="86"/>
      <c r="C374" s="85" t="s">
        <v>54</v>
      </c>
      <c r="D374" s="84"/>
      <c r="E374" s="83">
        <v>80737.41</v>
      </c>
      <c r="F374" s="83">
        <v>84955.98</v>
      </c>
      <c r="G374" s="110">
        <v>64000</v>
      </c>
      <c r="H374" s="110">
        <v>172289</v>
      </c>
      <c r="I374" s="62">
        <f t="shared" si="978"/>
        <v>144737.41</v>
      </c>
      <c r="J374" s="62">
        <f t="shared" si="978"/>
        <v>257244.97999999998</v>
      </c>
      <c r="K374" s="120"/>
      <c r="L374" s="110">
        <v>75550.679999999993</v>
      </c>
      <c r="M374" s="83">
        <v>61723</v>
      </c>
      <c r="N374" s="82">
        <v>64000</v>
      </c>
      <c r="O374" s="82">
        <v>113264</v>
      </c>
      <c r="P374" s="61">
        <f>L374</f>
        <v>75550.679999999993</v>
      </c>
      <c r="Q374" s="61">
        <f t="shared" si="979"/>
        <v>174987</v>
      </c>
      <c r="R374" s="61">
        <f t="shared" si="961"/>
        <v>432231.98</v>
      </c>
      <c r="S374" s="119"/>
      <c r="T374" s="110">
        <v>5186.7299999999996</v>
      </c>
      <c r="U374" s="82">
        <v>7687</v>
      </c>
      <c r="V374" s="82">
        <v>64000</v>
      </c>
      <c r="W374" s="82">
        <v>175590</v>
      </c>
      <c r="X374" s="61">
        <f>T374</f>
        <v>5186.7299999999996</v>
      </c>
      <c r="Y374" s="61">
        <f t="shared" si="980"/>
        <v>183277</v>
      </c>
      <c r="Z374" s="61">
        <f t="shared" si="963"/>
        <v>615508.98</v>
      </c>
      <c r="AA374" s="119"/>
      <c r="AB374" s="110">
        <v>5186.7299999999996</v>
      </c>
      <c r="AC374" s="83">
        <v>6000</v>
      </c>
      <c r="AD374" s="82">
        <v>64000</v>
      </c>
      <c r="AE374" s="82">
        <v>44417</v>
      </c>
      <c r="AF374" s="61">
        <f>AB374</f>
        <v>5186.7299999999996</v>
      </c>
      <c r="AG374" s="61">
        <f t="shared" si="981"/>
        <v>50417</v>
      </c>
      <c r="AH374" s="61">
        <f t="shared" si="964"/>
        <v>665925.98</v>
      </c>
      <c r="AI374" s="119"/>
      <c r="AJ374" s="110">
        <v>5186.7299999999996</v>
      </c>
      <c r="AK374" s="83">
        <v>6187</v>
      </c>
      <c r="AL374" s="82">
        <v>64000</v>
      </c>
      <c r="AM374" s="82">
        <v>57223</v>
      </c>
      <c r="AN374" s="61">
        <f>AJ374</f>
        <v>5186.7299999999996</v>
      </c>
      <c r="AO374" s="61">
        <f t="shared" si="982"/>
        <v>63410</v>
      </c>
      <c r="AP374" s="61">
        <f t="shared" si="965"/>
        <v>729335.98</v>
      </c>
      <c r="AQ374" s="119"/>
      <c r="AR374" s="110">
        <v>5186.7299999999996</v>
      </c>
      <c r="AS374" s="83">
        <v>5187</v>
      </c>
      <c r="AT374" s="82">
        <v>64000</v>
      </c>
      <c r="AU374" s="82">
        <v>60874</v>
      </c>
      <c r="AV374" s="61">
        <f>AR374</f>
        <v>5186.7299999999996</v>
      </c>
      <c r="AW374" s="61">
        <f t="shared" si="983"/>
        <v>66061</v>
      </c>
      <c r="AX374" s="61">
        <f t="shared" si="966"/>
        <v>795396.98</v>
      </c>
      <c r="AY374" s="119"/>
      <c r="AZ374" s="110">
        <v>5186.7299999999996</v>
      </c>
      <c r="BA374" s="83">
        <v>4576</v>
      </c>
      <c r="BB374" s="82">
        <v>64000</v>
      </c>
      <c r="BC374" s="82">
        <v>103943</v>
      </c>
      <c r="BD374" s="61">
        <f>AZ374</f>
        <v>5186.7299999999996</v>
      </c>
      <c r="BE374" s="61">
        <f t="shared" si="984"/>
        <v>108519</v>
      </c>
      <c r="BF374" s="99">
        <f t="shared" si="967"/>
        <v>903915.98</v>
      </c>
      <c r="BG374" s="119"/>
      <c r="BH374" s="110">
        <v>18496.541666666664</v>
      </c>
      <c r="BI374" s="82">
        <v>6000</v>
      </c>
      <c r="BJ374" s="82">
        <v>64000</v>
      </c>
      <c r="BK374" s="82">
        <v>92552</v>
      </c>
      <c r="BL374" s="61">
        <f>BH374</f>
        <v>18496.541666666664</v>
      </c>
      <c r="BM374" s="61">
        <f t="shared" si="985"/>
        <v>98552</v>
      </c>
      <c r="BN374" s="61">
        <f t="shared" si="969"/>
        <v>1002467.98</v>
      </c>
      <c r="BO374" s="119"/>
      <c r="BP374" s="110">
        <v>18496.541666666664</v>
      </c>
      <c r="BQ374" s="82">
        <v>11186.73</v>
      </c>
      <c r="BR374" s="82">
        <v>64000</v>
      </c>
      <c r="BS374" s="82">
        <f t="shared" si="986"/>
        <v>102519</v>
      </c>
      <c r="BT374" s="61">
        <f>BP374</f>
        <v>18496.541666666664</v>
      </c>
      <c r="BU374" s="61">
        <f t="shared" si="987"/>
        <v>113705.73</v>
      </c>
      <c r="BV374" s="61">
        <f t="shared" si="971"/>
        <v>1116173.71</v>
      </c>
      <c r="BW374" s="117"/>
      <c r="BX374" s="110">
        <v>18496.541666666664</v>
      </c>
      <c r="BY374" s="82">
        <v>11987</v>
      </c>
      <c r="BZ374" s="82">
        <v>64000</v>
      </c>
      <c r="CA374" s="82">
        <f>AVERAGE(BS374,BK374,BC374,AU374,AM374,AE374,W374,O374,H374)</f>
        <v>102519</v>
      </c>
      <c r="CB374" s="61">
        <f>BX374</f>
        <v>18496.541666666664</v>
      </c>
      <c r="CC374" s="61">
        <f t="shared" si="988"/>
        <v>114506</v>
      </c>
      <c r="CD374" s="61">
        <f t="shared" si="973"/>
        <v>1230679.71</v>
      </c>
      <c r="CE374" s="117"/>
      <c r="CF374" s="110">
        <v>18496.541666666664</v>
      </c>
      <c r="CG374" s="82"/>
      <c r="CH374" s="82">
        <v>64000</v>
      </c>
      <c r="CI374" s="82"/>
      <c r="CJ374" s="61">
        <f>CF374</f>
        <v>18496.541666666664</v>
      </c>
      <c r="CK374" s="61">
        <f t="shared" si="989"/>
        <v>0</v>
      </c>
      <c r="CL374" s="117"/>
      <c r="CM374" s="110">
        <v>18496.541666666664</v>
      </c>
      <c r="CN374" s="82"/>
      <c r="CO374" s="82">
        <v>64000</v>
      </c>
      <c r="CP374" s="82"/>
      <c r="CQ374" s="61">
        <f>CM374</f>
        <v>18496.541666666664</v>
      </c>
      <c r="CR374" s="61">
        <f t="shared" si="990"/>
        <v>0</v>
      </c>
      <c r="CS374" s="80"/>
      <c r="CT374" s="60">
        <f t="shared" si="974"/>
        <v>274704.44833333336</v>
      </c>
      <c r="CU374" s="60">
        <f t="shared" si="975"/>
        <v>205489.71</v>
      </c>
      <c r="CV374" s="60">
        <f t="shared" si="976"/>
        <v>768000</v>
      </c>
      <c r="CW374" s="60">
        <f t="shared" si="977"/>
        <v>1025190</v>
      </c>
      <c r="CX374" s="60">
        <f t="shared" si="991"/>
        <v>338704.44833333348</v>
      </c>
      <c r="CY374" s="60">
        <f t="shared" si="991"/>
        <v>1230679.71</v>
      </c>
    </row>
    <row r="375" spans="1:103" s="79" customFormat="1" x14ac:dyDescent="0.25">
      <c r="A375" s="87">
        <v>2290030000</v>
      </c>
      <c r="B375" s="86"/>
      <c r="C375" s="85" t="s">
        <v>53</v>
      </c>
      <c r="D375" s="84"/>
      <c r="E375" s="83">
        <v>0</v>
      </c>
      <c r="F375" s="83">
        <f>SUM(F376:F379)</f>
        <v>0</v>
      </c>
      <c r="G375" s="110">
        <v>0</v>
      </c>
      <c r="H375" s="110">
        <v>0</v>
      </c>
      <c r="I375" s="62">
        <f t="shared" si="978"/>
        <v>0</v>
      </c>
      <c r="J375" s="62">
        <f t="shared" si="978"/>
        <v>0</v>
      </c>
      <c r="K375" s="120"/>
      <c r="L375" s="83">
        <v>0</v>
      </c>
      <c r="M375" s="83">
        <v>0</v>
      </c>
      <c r="N375" s="82">
        <v>0</v>
      </c>
      <c r="O375" s="82">
        <v>0</v>
      </c>
      <c r="P375" s="61">
        <f>L375</f>
        <v>0</v>
      </c>
      <c r="Q375" s="61">
        <f t="shared" si="979"/>
        <v>0</v>
      </c>
      <c r="R375" s="61">
        <f t="shared" si="961"/>
        <v>0</v>
      </c>
      <c r="S375" s="119"/>
      <c r="T375" s="83">
        <v>0</v>
      </c>
      <c r="U375" s="81">
        <f>SUM(U376:U379)</f>
        <v>0</v>
      </c>
      <c r="V375" s="82">
        <v>0</v>
      </c>
      <c r="W375" s="82">
        <v>0</v>
      </c>
      <c r="X375" s="61">
        <f>T375</f>
        <v>0</v>
      </c>
      <c r="Y375" s="61">
        <f t="shared" si="980"/>
        <v>0</v>
      </c>
      <c r="Z375" s="61">
        <f t="shared" si="963"/>
        <v>0</v>
      </c>
      <c r="AA375" s="119"/>
      <c r="AB375" s="83">
        <v>0</v>
      </c>
      <c r="AC375" s="83">
        <f>SUM(AC376:AC379)</f>
        <v>0</v>
      </c>
      <c r="AD375" s="82">
        <v>0</v>
      </c>
      <c r="AE375" s="82">
        <v>0</v>
      </c>
      <c r="AF375" s="61">
        <f>AB375</f>
        <v>0</v>
      </c>
      <c r="AG375" s="61">
        <f t="shared" si="981"/>
        <v>0</v>
      </c>
      <c r="AH375" s="61">
        <f t="shared" si="964"/>
        <v>0</v>
      </c>
      <c r="AI375" s="119"/>
      <c r="AJ375" s="83">
        <v>0</v>
      </c>
      <c r="AK375" s="83">
        <f>SUM(AK376:AK379)</f>
        <v>0</v>
      </c>
      <c r="AL375" s="82">
        <v>0</v>
      </c>
      <c r="AM375" s="82">
        <v>0</v>
      </c>
      <c r="AN375" s="61">
        <f>AJ375</f>
        <v>0</v>
      </c>
      <c r="AO375" s="61">
        <f t="shared" si="982"/>
        <v>0</v>
      </c>
      <c r="AP375" s="61">
        <f t="shared" si="965"/>
        <v>0</v>
      </c>
      <c r="AQ375" s="119"/>
      <c r="AR375" s="83">
        <v>0</v>
      </c>
      <c r="AS375" s="83">
        <f>SUM(AS376:AS379)</f>
        <v>0</v>
      </c>
      <c r="AT375" s="82">
        <v>0</v>
      </c>
      <c r="AU375" s="82">
        <v>0</v>
      </c>
      <c r="AV375" s="61">
        <f>AR375</f>
        <v>0</v>
      </c>
      <c r="AW375" s="61">
        <f t="shared" si="983"/>
        <v>0</v>
      </c>
      <c r="AX375" s="61">
        <f t="shared" si="966"/>
        <v>0</v>
      </c>
      <c r="AY375" s="119"/>
      <c r="AZ375" s="83">
        <v>0</v>
      </c>
      <c r="BA375" s="83">
        <f>SUM(BA376:BA379)</f>
        <v>0</v>
      </c>
      <c r="BB375" s="82">
        <v>0</v>
      </c>
      <c r="BC375" s="82">
        <v>0</v>
      </c>
      <c r="BD375" s="61">
        <f>AZ375</f>
        <v>0</v>
      </c>
      <c r="BE375" s="61">
        <f t="shared" si="984"/>
        <v>0</v>
      </c>
      <c r="BF375" s="99">
        <f t="shared" si="967"/>
        <v>0</v>
      </c>
      <c r="BG375" s="119"/>
      <c r="BH375" s="83">
        <v>0</v>
      </c>
      <c r="BI375" s="81">
        <f>SUM(BI376:BI379)</f>
        <v>0</v>
      </c>
      <c r="BJ375" s="82">
        <v>0</v>
      </c>
      <c r="BK375" s="82">
        <v>0</v>
      </c>
      <c r="BL375" s="61">
        <f>BH375</f>
        <v>0</v>
      </c>
      <c r="BM375" s="61">
        <f t="shared" si="985"/>
        <v>0</v>
      </c>
      <c r="BN375" s="61">
        <f t="shared" si="969"/>
        <v>0</v>
      </c>
      <c r="BO375" s="119"/>
      <c r="BP375" s="83">
        <v>0</v>
      </c>
      <c r="BQ375" s="81">
        <v>0</v>
      </c>
      <c r="BR375" s="82">
        <v>0</v>
      </c>
      <c r="BS375" s="82">
        <f t="shared" si="986"/>
        <v>0</v>
      </c>
      <c r="BT375" s="61">
        <f>BP375</f>
        <v>0</v>
      </c>
      <c r="BU375" s="61">
        <f t="shared" si="987"/>
        <v>0</v>
      </c>
      <c r="BV375" s="61">
        <f t="shared" si="971"/>
        <v>0</v>
      </c>
      <c r="BW375" s="117"/>
      <c r="BX375" s="83">
        <v>0</v>
      </c>
      <c r="BY375" s="83">
        <v>0</v>
      </c>
      <c r="BZ375" s="82">
        <v>0</v>
      </c>
      <c r="CA375" s="82">
        <v>0</v>
      </c>
      <c r="CB375" s="61">
        <f>BX375</f>
        <v>0</v>
      </c>
      <c r="CC375" s="61">
        <f t="shared" si="988"/>
        <v>0</v>
      </c>
      <c r="CD375" s="61">
        <f t="shared" si="973"/>
        <v>0</v>
      </c>
      <c r="CE375" s="117"/>
      <c r="CF375" s="83">
        <v>0</v>
      </c>
      <c r="CG375" s="81"/>
      <c r="CH375" s="82">
        <v>0</v>
      </c>
      <c r="CI375" s="82"/>
      <c r="CJ375" s="61">
        <f>CF375</f>
        <v>0</v>
      </c>
      <c r="CK375" s="61">
        <f t="shared" si="989"/>
        <v>0</v>
      </c>
      <c r="CL375" s="117"/>
      <c r="CM375" s="83">
        <v>0</v>
      </c>
      <c r="CN375" s="81"/>
      <c r="CO375" s="82">
        <v>0</v>
      </c>
      <c r="CP375" s="82"/>
      <c r="CQ375" s="61">
        <f>CM375</f>
        <v>0</v>
      </c>
      <c r="CR375" s="61">
        <f t="shared" si="990"/>
        <v>0</v>
      </c>
      <c r="CS375" s="80"/>
      <c r="CT375" s="60">
        <f t="shared" si="974"/>
        <v>0</v>
      </c>
      <c r="CU375" s="60">
        <f t="shared" si="975"/>
        <v>0</v>
      </c>
      <c r="CV375" s="60">
        <f t="shared" si="976"/>
        <v>0</v>
      </c>
      <c r="CW375" s="60">
        <f t="shared" si="977"/>
        <v>0</v>
      </c>
      <c r="CX375" s="60">
        <f t="shared" si="991"/>
        <v>0</v>
      </c>
      <c r="CY375" s="60">
        <f t="shared" si="991"/>
        <v>0</v>
      </c>
    </row>
    <row r="376" spans="1:103" s="79" customFormat="1" x14ac:dyDescent="0.25">
      <c r="A376" s="90">
        <v>2290030100</v>
      </c>
      <c r="B376" s="103"/>
      <c r="C376" s="102"/>
      <c r="D376" s="102" t="s">
        <v>52</v>
      </c>
      <c r="E376" s="92">
        <v>0</v>
      </c>
      <c r="F376" s="92">
        <v>0</v>
      </c>
      <c r="G376" s="128">
        <v>0</v>
      </c>
      <c r="H376" s="128">
        <v>0</v>
      </c>
      <c r="I376" s="73">
        <f t="shared" si="978"/>
        <v>0</v>
      </c>
      <c r="J376" s="73">
        <f t="shared" si="978"/>
        <v>0</v>
      </c>
      <c r="K376" s="120"/>
      <c r="L376" s="92">
        <v>0</v>
      </c>
      <c r="M376" s="94">
        <v>0</v>
      </c>
      <c r="N376" s="118">
        <v>0</v>
      </c>
      <c r="O376" s="118">
        <v>0</v>
      </c>
      <c r="P376" s="67">
        <f>L376+N376</f>
        <v>0</v>
      </c>
      <c r="Q376" s="67">
        <f t="shared" si="979"/>
        <v>0</v>
      </c>
      <c r="R376" s="67">
        <f t="shared" si="961"/>
        <v>0</v>
      </c>
      <c r="S376" s="119"/>
      <c r="T376" s="92">
        <v>0</v>
      </c>
      <c r="U376" s="91">
        <v>0</v>
      </c>
      <c r="V376" s="118">
        <v>0</v>
      </c>
      <c r="W376" s="118">
        <v>0</v>
      </c>
      <c r="X376" s="67">
        <f>T376+V376</f>
        <v>0</v>
      </c>
      <c r="Y376" s="67">
        <f t="shared" si="980"/>
        <v>0</v>
      </c>
      <c r="Z376" s="67">
        <f t="shared" si="963"/>
        <v>0</v>
      </c>
      <c r="AA376" s="119"/>
      <c r="AB376" s="92">
        <v>0</v>
      </c>
      <c r="AC376" s="94">
        <v>0</v>
      </c>
      <c r="AD376" s="118">
        <v>0</v>
      </c>
      <c r="AE376" s="118">
        <v>0</v>
      </c>
      <c r="AF376" s="67">
        <f>AB376+AD376</f>
        <v>0</v>
      </c>
      <c r="AG376" s="67">
        <f t="shared" si="981"/>
        <v>0</v>
      </c>
      <c r="AH376" s="67">
        <f t="shared" si="964"/>
        <v>0</v>
      </c>
      <c r="AI376" s="119"/>
      <c r="AJ376" s="92">
        <v>0</v>
      </c>
      <c r="AK376" s="94">
        <v>0</v>
      </c>
      <c r="AL376" s="118">
        <v>0</v>
      </c>
      <c r="AM376" s="118">
        <v>0</v>
      </c>
      <c r="AN376" s="67">
        <f>AJ376+AL376</f>
        <v>0</v>
      </c>
      <c r="AO376" s="67">
        <f t="shared" si="982"/>
        <v>0</v>
      </c>
      <c r="AP376" s="67">
        <f t="shared" si="965"/>
        <v>0</v>
      </c>
      <c r="AQ376" s="119"/>
      <c r="AR376" s="92">
        <v>0</v>
      </c>
      <c r="AS376" s="94">
        <v>0</v>
      </c>
      <c r="AT376" s="118">
        <v>0</v>
      </c>
      <c r="AU376" s="118">
        <v>0</v>
      </c>
      <c r="AV376" s="67">
        <f>AR376+AT376</f>
        <v>0</v>
      </c>
      <c r="AW376" s="67">
        <f t="shared" si="983"/>
        <v>0</v>
      </c>
      <c r="AX376" s="67">
        <f t="shared" si="966"/>
        <v>0</v>
      </c>
      <c r="AY376" s="119"/>
      <c r="AZ376" s="92">
        <v>0</v>
      </c>
      <c r="BA376" s="92">
        <v>0</v>
      </c>
      <c r="BB376" s="118">
        <v>0</v>
      </c>
      <c r="BC376" s="118">
        <v>0</v>
      </c>
      <c r="BD376" s="67">
        <f>AZ376+BB376</f>
        <v>0</v>
      </c>
      <c r="BE376" s="67">
        <f t="shared" si="984"/>
        <v>0</v>
      </c>
      <c r="BF376" s="135">
        <f t="shared" si="967"/>
        <v>0</v>
      </c>
      <c r="BG376" s="119"/>
      <c r="BH376" s="92">
        <v>0</v>
      </c>
      <c r="BI376" s="91">
        <v>0</v>
      </c>
      <c r="BJ376" s="118">
        <v>0</v>
      </c>
      <c r="BK376" s="118">
        <v>0</v>
      </c>
      <c r="BL376" s="67">
        <f>BH376+BJ376</f>
        <v>0</v>
      </c>
      <c r="BM376" s="67">
        <f t="shared" si="985"/>
        <v>0</v>
      </c>
      <c r="BN376" s="67">
        <f t="shared" si="969"/>
        <v>0</v>
      </c>
      <c r="BO376" s="119"/>
      <c r="BP376" s="92">
        <v>0</v>
      </c>
      <c r="BQ376" s="91">
        <v>0</v>
      </c>
      <c r="BR376" s="118">
        <v>0</v>
      </c>
      <c r="BS376" s="118">
        <f t="shared" si="986"/>
        <v>0</v>
      </c>
      <c r="BT376" s="67">
        <f>BP376+BR376</f>
        <v>0</v>
      </c>
      <c r="BU376" s="67">
        <f t="shared" si="987"/>
        <v>0</v>
      </c>
      <c r="BV376" s="118">
        <f t="shared" si="971"/>
        <v>0</v>
      </c>
      <c r="BW376" s="117"/>
      <c r="BX376" s="92">
        <v>0</v>
      </c>
      <c r="BY376" s="92">
        <v>0</v>
      </c>
      <c r="BZ376" s="118">
        <v>0</v>
      </c>
      <c r="CA376" s="118">
        <v>0</v>
      </c>
      <c r="CB376" s="67">
        <f>BX376+BZ376</f>
        <v>0</v>
      </c>
      <c r="CC376" s="67">
        <f t="shared" si="988"/>
        <v>0</v>
      </c>
      <c r="CD376" s="118">
        <f t="shared" si="973"/>
        <v>0</v>
      </c>
      <c r="CE376" s="117"/>
      <c r="CF376" s="92">
        <v>0</v>
      </c>
      <c r="CG376" s="91"/>
      <c r="CH376" s="118">
        <v>0</v>
      </c>
      <c r="CI376" s="118"/>
      <c r="CJ376" s="67">
        <f>CF376+CH376</f>
        <v>0</v>
      </c>
      <c r="CK376" s="67">
        <f t="shared" si="989"/>
        <v>0</v>
      </c>
      <c r="CL376" s="117"/>
      <c r="CM376" s="92">
        <v>0</v>
      </c>
      <c r="CN376" s="91"/>
      <c r="CO376" s="118">
        <v>0</v>
      </c>
      <c r="CP376" s="118"/>
      <c r="CQ376" s="67">
        <f>CM376+CO376</f>
        <v>0</v>
      </c>
      <c r="CR376" s="67">
        <f t="shared" si="990"/>
        <v>0</v>
      </c>
      <c r="CS376" s="80"/>
      <c r="CT376" s="66">
        <f t="shared" si="974"/>
        <v>0</v>
      </c>
      <c r="CU376" s="66">
        <f t="shared" si="975"/>
        <v>0</v>
      </c>
      <c r="CV376" s="66">
        <f t="shared" si="976"/>
        <v>0</v>
      </c>
      <c r="CW376" s="66">
        <f t="shared" si="977"/>
        <v>0</v>
      </c>
      <c r="CX376" s="66">
        <f t="shared" si="991"/>
        <v>0</v>
      </c>
      <c r="CY376" s="66">
        <f t="shared" si="991"/>
        <v>0</v>
      </c>
    </row>
    <row r="377" spans="1:103" s="79" customFormat="1" x14ac:dyDescent="0.25">
      <c r="A377" s="90">
        <v>2290030200</v>
      </c>
      <c r="B377" s="103"/>
      <c r="C377" s="102"/>
      <c r="D377" s="102" t="s">
        <v>51</v>
      </c>
      <c r="E377" s="92">
        <v>0</v>
      </c>
      <c r="F377" s="92">
        <v>0</v>
      </c>
      <c r="G377" s="128">
        <v>0</v>
      </c>
      <c r="H377" s="128">
        <v>0</v>
      </c>
      <c r="I377" s="73">
        <f t="shared" si="978"/>
        <v>0</v>
      </c>
      <c r="J377" s="73">
        <f t="shared" si="978"/>
        <v>0</v>
      </c>
      <c r="K377" s="120"/>
      <c r="L377" s="92">
        <v>0</v>
      </c>
      <c r="M377" s="94">
        <v>0</v>
      </c>
      <c r="N377" s="118">
        <v>0</v>
      </c>
      <c r="O377" s="118">
        <v>0</v>
      </c>
      <c r="P377" s="67">
        <f>L377+N377</f>
        <v>0</v>
      </c>
      <c r="Q377" s="67">
        <f t="shared" si="979"/>
        <v>0</v>
      </c>
      <c r="R377" s="67">
        <f t="shared" si="961"/>
        <v>0</v>
      </c>
      <c r="S377" s="119"/>
      <c r="T377" s="92">
        <v>0</v>
      </c>
      <c r="U377" s="91">
        <v>0</v>
      </c>
      <c r="V377" s="118">
        <v>0</v>
      </c>
      <c r="W377" s="118">
        <v>0</v>
      </c>
      <c r="X377" s="67">
        <f>T377+V377</f>
        <v>0</v>
      </c>
      <c r="Y377" s="67">
        <f t="shared" si="980"/>
        <v>0</v>
      </c>
      <c r="Z377" s="67">
        <f t="shared" si="963"/>
        <v>0</v>
      </c>
      <c r="AA377" s="119"/>
      <c r="AB377" s="92">
        <v>0</v>
      </c>
      <c r="AC377" s="94">
        <v>0</v>
      </c>
      <c r="AD377" s="118">
        <v>0</v>
      </c>
      <c r="AE377" s="118">
        <v>0</v>
      </c>
      <c r="AF377" s="67">
        <f>AB377+AD377</f>
        <v>0</v>
      </c>
      <c r="AG377" s="67">
        <f t="shared" si="981"/>
        <v>0</v>
      </c>
      <c r="AH377" s="67">
        <f t="shared" si="964"/>
        <v>0</v>
      </c>
      <c r="AI377" s="119"/>
      <c r="AJ377" s="92">
        <v>0</v>
      </c>
      <c r="AK377" s="94">
        <v>0</v>
      </c>
      <c r="AL377" s="118">
        <v>0</v>
      </c>
      <c r="AM377" s="118">
        <v>0</v>
      </c>
      <c r="AN377" s="67">
        <f>AJ377+AL377</f>
        <v>0</v>
      </c>
      <c r="AO377" s="67">
        <f t="shared" si="982"/>
        <v>0</v>
      </c>
      <c r="AP377" s="67">
        <f t="shared" si="965"/>
        <v>0</v>
      </c>
      <c r="AQ377" s="119"/>
      <c r="AR377" s="92">
        <v>0</v>
      </c>
      <c r="AS377" s="94">
        <v>0</v>
      </c>
      <c r="AT377" s="118">
        <v>0</v>
      </c>
      <c r="AU377" s="118">
        <v>0</v>
      </c>
      <c r="AV377" s="67">
        <f>AR377+AT377</f>
        <v>0</v>
      </c>
      <c r="AW377" s="67">
        <f t="shared" si="983"/>
        <v>0</v>
      </c>
      <c r="AX377" s="67">
        <f t="shared" si="966"/>
        <v>0</v>
      </c>
      <c r="AY377" s="119"/>
      <c r="AZ377" s="92">
        <v>0</v>
      </c>
      <c r="BA377" s="92">
        <v>0</v>
      </c>
      <c r="BB377" s="118">
        <v>0</v>
      </c>
      <c r="BC377" s="118">
        <v>0</v>
      </c>
      <c r="BD377" s="67">
        <f>AZ377+BB377</f>
        <v>0</v>
      </c>
      <c r="BE377" s="67">
        <f t="shared" si="984"/>
        <v>0</v>
      </c>
      <c r="BF377" s="135">
        <f t="shared" si="967"/>
        <v>0</v>
      </c>
      <c r="BG377" s="119"/>
      <c r="BH377" s="92">
        <v>0</v>
      </c>
      <c r="BI377" s="91">
        <v>0</v>
      </c>
      <c r="BJ377" s="118">
        <v>0</v>
      </c>
      <c r="BK377" s="118">
        <v>0</v>
      </c>
      <c r="BL377" s="67">
        <f>BH377+BJ377</f>
        <v>0</v>
      </c>
      <c r="BM377" s="67">
        <f t="shared" si="985"/>
        <v>0</v>
      </c>
      <c r="BN377" s="67">
        <f t="shared" si="969"/>
        <v>0</v>
      </c>
      <c r="BO377" s="119"/>
      <c r="BP377" s="92">
        <v>0</v>
      </c>
      <c r="BQ377" s="91">
        <v>0</v>
      </c>
      <c r="BR377" s="118">
        <v>0</v>
      </c>
      <c r="BS377" s="118">
        <f t="shared" si="986"/>
        <v>0</v>
      </c>
      <c r="BT377" s="67">
        <f>BP377+BR377</f>
        <v>0</v>
      </c>
      <c r="BU377" s="67">
        <f t="shared" si="987"/>
        <v>0</v>
      </c>
      <c r="BV377" s="118">
        <f t="shared" si="971"/>
        <v>0</v>
      </c>
      <c r="BW377" s="117"/>
      <c r="BX377" s="92">
        <v>0</v>
      </c>
      <c r="BY377" s="92">
        <v>0</v>
      </c>
      <c r="BZ377" s="118">
        <v>0</v>
      </c>
      <c r="CA377" s="118">
        <v>0</v>
      </c>
      <c r="CB377" s="67">
        <f>BX377+BZ377</f>
        <v>0</v>
      </c>
      <c r="CC377" s="67">
        <f t="shared" si="988"/>
        <v>0</v>
      </c>
      <c r="CD377" s="118">
        <f t="shared" si="973"/>
        <v>0</v>
      </c>
      <c r="CE377" s="117"/>
      <c r="CF377" s="92">
        <v>0</v>
      </c>
      <c r="CG377" s="91"/>
      <c r="CH377" s="118">
        <v>0</v>
      </c>
      <c r="CI377" s="118"/>
      <c r="CJ377" s="67">
        <f>CF377+CH377</f>
        <v>0</v>
      </c>
      <c r="CK377" s="67">
        <f t="shared" si="989"/>
        <v>0</v>
      </c>
      <c r="CL377" s="117"/>
      <c r="CM377" s="92">
        <v>0</v>
      </c>
      <c r="CN377" s="91"/>
      <c r="CO377" s="118">
        <v>0</v>
      </c>
      <c r="CP377" s="118"/>
      <c r="CQ377" s="67">
        <f>CM377+CO377</f>
        <v>0</v>
      </c>
      <c r="CR377" s="67">
        <f t="shared" si="990"/>
        <v>0</v>
      </c>
      <c r="CS377" s="80"/>
      <c r="CT377" s="66">
        <f t="shared" si="974"/>
        <v>0</v>
      </c>
      <c r="CU377" s="66">
        <f t="shared" si="975"/>
        <v>0</v>
      </c>
      <c r="CV377" s="66">
        <f t="shared" si="976"/>
        <v>0</v>
      </c>
      <c r="CW377" s="66">
        <f t="shared" si="977"/>
        <v>0</v>
      </c>
      <c r="CX377" s="66">
        <f t="shared" si="991"/>
        <v>0</v>
      </c>
      <c r="CY377" s="66">
        <f t="shared" si="991"/>
        <v>0</v>
      </c>
    </row>
    <row r="378" spans="1:103" s="79" customFormat="1" x14ac:dyDescent="0.25">
      <c r="A378" s="90">
        <v>2290030300</v>
      </c>
      <c r="B378" s="103"/>
      <c r="C378" s="102"/>
      <c r="D378" s="102" t="s">
        <v>37</v>
      </c>
      <c r="E378" s="92">
        <v>0</v>
      </c>
      <c r="F378" s="92">
        <v>0</v>
      </c>
      <c r="G378" s="128">
        <v>0</v>
      </c>
      <c r="H378" s="128">
        <v>0</v>
      </c>
      <c r="I378" s="73">
        <f t="shared" si="978"/>
        <v>0</v>
      </c>
      <c r="J378" s="73">
        <f t="shared" si="978"/>
        <v>0</v>
      </c>
      <c r="K378" s="120"/>
      <c r="L378" s="92">
        <v>0</v>
      </c>
      <c r="M378" s="94">
        <v>0</v>
      </c>
      <c r="N378" s="118">
        <v>0</v>
      </c>
      <c r="O378" s="118">
        <v>0</v>
      </c>
      <c r="P378" s="67">
        <f>L378+N378</f>
        <v>0</v>
      </c>
      <c r="Q378" s="67">
        <f t="shared" si="979"/>
        <v>0</v>
      </c>
      <c r="R378" s="67">
        <f t="shared" si="961"/>
        <v>0</v>
      </c>
      <c r="S378" s="119"/>
      <c r="T378" s="92">
        <v>0</v>
      </c>
      <c r="U378" s="91">
        <v>0</v>
      </c>
      <c r="V378" s="118">
        <v>0</v>
      </c>
      <c r="W378" s="118">
        <v>0</v>
      </c>
      <c r="X378" s="67">
        <f>T378+V378</f>
        <v>0</v>
      </c>
      <c r="Y378" s="67">
        <f t="shared" si="980"/>
        <v>0</v>
      </c>
      <c r="Z378" s="67">
        <f t="shared" si="963"/>
        <v>0</v>
      </c>
      <c r="AA378" s="119"/>
      <c r="AB378" s="92">
        <v>0</v>
      </c>
      <c r="AC378" s="94">
        <v>0</v>
      </c>
      <c r="AD378" s="118">
        <v>0</v>
      </c>
      <c r="AE378" s="118">
        <v>0</v>
      </c>
      <c r="AF378" s="67">
        <f>AB378+AD378</f>
        <v>0</v>
      </c>
      <c r="AG378" s="67">
        <f t="shared" si="981"/>
        <v>0</v>
      </c>
      <c r="AH378" s="67">
        <f t="shared" si="964"/>
        <v>0</v>
      </c>
      <c r="AI378" s="119"/>
      <c r="AJ378" s="92">
        <v>0</v>
      </c>
      <c r="AK378" s="94">
        <v>0</v>
      </c>
      <c r="AL378" s="118">
        <v>0</v>
      </c>
      <c r="AM378" s="118">
        <v>0</v>
      </c>
      <c r="AN378" s="67">
        <f>AJ378+AL378</f>
        <v>0</v>
      </c>
      <c r="AO378" s="67">
        <f t="shared" si="982"/>
        <v>0</v>
      </c>
      <c r="AP378" s="67">
        <f t="shared" si="965"/>
        <v>0</v>
      </c>
      <c r="AQ378" s="119"/>
      <c r="AR378" s="92">
        <v>0</v>
      </c>
      <c r="AS378" s="94">
        <v>0</v>
      </c>
      <c r="AT378" s="118">
        <v>0</v>
      </c>
      <c r="AU378" s="118">
        <v>0</v>
      </c>
      <c r="AV378" s="67">
        <f>AR378+AT378</f>
        <v>0</v>
      </c>
      <c r="AW378" s="67">
        <f t="shared" si="983"/>
        <v>0</v>
      </c>
      <c r="AX378" s="67">
        <f t="shared" si="966"/>
        <v>0</v>
      </c>
      <c r="AY378" s="119"/>
      <c r="AZ378" s="92">
        <v>0</v>
      </c>
      <c r="BA378" s="92">
        <v>0</v>
      </c>
      <c r="BB378" s="118">
        <v>0</v>
      </c>
      <c r="BC378" s="118">
        <v>0</v>
      </c>
      <c r="BD378" s="67">
        <f>AZ378+BB378</f>
        <v>0</v>
      </c>
      <c r="BE378" s="67">
        <f t="shared" si="984"/>
        <v>0</v>
      </c>
      <c r="BF378" s="135">
        <f t="shared" si="967"/>
        <v>0</v>
      </c>
      <c r="BG378" s="119"/>
      <c r="BH378" s="92">
        <v>0</v>
      </c>
      <c r="BI378" s="91">
        <v>0</v>
      </c>
      <c r="BJ378" s="118">
        <v>0</v>
      </c>
      <c r="BK378" s="118">
        <v>0</v>
      </c>
      <c r="BL378" s="67">
        <f>BH378+BJ378</f>
        <v>0</v>
      </c>
      <c r="BM378" s="67">
        <f t="shared" si="985"/>
        <v>0</v>
      </c>
      <c r="BN378" s="67">
        <f t="shared" si="969"/>
        <v>0</v>
      </c>
      <c r="BO378" s="119"/>
      <c r="BP378" s="92">
        <v>0</v>
      </c>
      <c r="BQ378" s="91">
        <v>0</v>
      </c>
      <c r="BR378" s="118">
        <v>0</v>
      </c>
      <c r="BS378" s="118">
        <f t="shared" si="986"/>
        <v>0</v>
      </c>
      <c r="BT378" s="67">
        <f>BP378+BR378</f>
        <v>0</v>
      </c>
      <c r="BU378" s="67">
        <f t="shared" si="987"/>
        <v>0</v>
      </c>
      <c r="BV378" s="118">
        <f t="shared" si="971"/>
        <v>0</v>
      </c>
      <c r="BW378" s="117"/>
      <c r="BX378" s="92">
        <v>0</v>
      </c>
      <c r="BY378" s="92">
        <v>0</v>
      </c>
      <c r="BZ378" s="118">
        <v>0</v>
      </c>
      <c r="CA378" s="118">
        <v>0</v>
      </c>
      <c r="CB378" s="67">
        <f>BX378+BZ378</f>
        <v>0</v>
      </c>
      <c r="CC378" s="67">
        <f t="shared" si="988"/>
        <v>0</v>
      </c>
      <c r="CD378" s="118">
        <f t="shared" si="973"/>
        <v>0</v>
      </c>
      <c r="CE378" s="117"/>
      <c r="CF378" s="92">
        <v>0</v>
      </c>
      <c r="CG378" s="91"/>
      <c r="CH378" s="118">
        <v>0</v>
      </c>
      <c r="CI378" s="118"/>
      <c r="CJ378" s="67">
        <f>CF378+CH378</f>
        <v>0</v>
      </c>
      <c r="CK378" s="67">
        <f t="shared" si="989"/>
        <v>0</v>
      </c>
      <c r="CL378" s="117"/>
      <c r="CM378" s="92">
        <v>0</v>
      </c>
      <c r="CN378" s="91"/>
      <c r="CO378" s="118">
        <v>0</v>
      </c>
      <c r="CP378" s="118"/>
      <c r="CQ378" s="67">
        <f>CM378+CO378</f>
        <v>0</v>
      </c>
      <c r="CR378" s="67">
        <f t="shared" si="990"/>
        <v>0</v>
      </c>
      <c r="CS378" s="80"/>
      <c r="CT378" s="66">
        <f t="shared" si="974"/>
        <v>0</v>
      </c>
      <c r="CU378" s="66">
        <f t="shared" si="975"/>
        <v>0</v>
      </c>
      <c r="CV378" s="66">
        <f t="shared" si="976"/>
        <v>0</v>
      </c>
      <c r="CW378" s="66">
        <f t="shared" si="977"/>
        <v>0</v>
      </c>
      <c r="CX378" s="66">
        <f t="shared" si="991"/>
        <v>0</v>
      </c>
      <c r="CY378" s="66">
        <f t="shared" si="991"/>
        <v>0</v>
      </c>
    </row>
    <row r="379" spans="1:103" s="79" customFormat="1" ht="25.5" x14ac:dyDescent="0.25">
      <c r="A379" s="90">
        <v>2290030900</v>
      </c>
      <c r="B379" s="103"/>
      <c r="C379" s="102"/>
      <c r="D379" s="137" t="s">
        <v>50</v>
      </c>
      <c r="E379" s="134">
        <v>0</v>
      </c>
      <c r="F379" s="134">
        <v>0</v>
      </c>
      <c r="G379" s="128">
        <v>0</v>
      </c>
      <c r="H379" s="128">
        <v>0</v>
      </c>
      <c r="I379" s="73">
        <f t="shared" si="978"/>
        <v>0</v>
      </c>
      <c r="J379" s="73">
        <f t="shared" si="978"/>
        <v>0</v>
      </c>
      <c r="K379" s="120"/>
      <c r="L379" s="134">
        <v>0</v>
      </c>
      <c r="M379" s="136">
        <v>0</v>
      </c>
      <c r="N379" s="118">
        <v>0</v>
      </c>
      <c r="O379" s="118">
        <v>0</v>
      </c>
      <c r="P379" s="67">
        <f>L379+N379</f>
        <v>0</v>
      </c>
      <c r="Q379" s="67">
        <f t="shared" si="979"/>
        <v>0</v>
      </c>
      <c r="R379" s="67">
        <f t="shared" si="961"/>
        <v>0</v>
      </c>
      <c r="S379" s="119"/>
      <c r="T379" s="134">
        <v>0</v>
      </c>
      <c r="U379" s="133">
        <v>0</v>
      </c>
      <c r="V379" s="118">
        <v>0</v>
      </c>
      <c r="W379" s="118">
        <v>0</v>
      </c>
      <c r="X379" s="67">
        <f>T379+V379</f>
        <v>0</v>
      </c>
      <c r="Y379" s="67">
        <f t="shared" si="980"/>
        <v>0</v>
      </c>
      <c r="Z379" s="67">
        <f t="shared" si="963"/>
        <v>0</v>
      </c>
      <c r="AA379" s="119"/>
      <c r="AB379" s="134">
        <v>0</v>
      </c>
      <c r="AC379" s="136">
        <v>0</v>
      </c>
      <c r="AD379" s="118">
        <v>0</v>
      </c>
      <c r="AE379" s="118">
        <v>0</v>
      </c>
      <c r="AF379" s="67">
        <f>AB379+AD379</f>
        <v>0</v>
      </c>
      <c r="AG379" s="67">
        <f t="shared" si="981"/>
        <v>0</v>
      </c>
      <c r="AH379" s="67">
        <f t="shared" si="964"/>
        <v>0</v>
      </c>
      <c r="AI379" s="119"/>
      <c r="AJ379" s="134">
        <v>0</v>
      </c>
      <c r="AK379" s="136">
        <v>0</v>
      </c>
      <c r="AL379" s="118">
        <v>0</v>
      </c>
      <c r="AM379" s="118">
        <v>0</v>
      </c>
      <c r="AN379" s="67">
        <f>AJ379+AL379</f>
        <v>0</v>
      </c>
      <c r="AO379" s="67">
        <f t="shared" si="982"/>
        <v>0</v>
      </c>
      <c r="AP379" s="67">
        <f t="shared" si="965"/>
        <v>0</v>
      </c>
      <c r="AQ379" s="119"/>
      <c r="AR379" s="134">
        <v>0</v>
      </c>
      <c r="AS379" s="136">
        <v>0</v>
      </c>
      <c r="AT379" s="118">
        <v>0</v>
      </c>
      <c r="AU379" s="118">
        <v>0</v>
      </c>
      <c r="AV379" s="67">
        <f>AR379+AT379</f>
        <v>0</v>
      </c>
      <c r="AW379" s="67">
        <f t="shared" si="983"/>
        <v>0</v>
      </c>
      <c r="AX379" s="67">
        <f t="shared" si="966"/>
        <v>0</v>
      </c>
      <c r="AY379" s="119"/>
      <c r="AZ379" s="134">
        <v>0</v>
      </c>
      <c r="BA379" s="134">
        <v>0</v>
      </c>
      <c r="BB379" s="118">
        <v>0</v>
      </c>
      <c r="BC379" s="118">
        <v>0</v>
      </c>
      <c r="BD379" s="67">
        <f>AZ379+BB379</f>
        <v>0</v>
      </c>
      <c r="BE379" s="67">
        <f t="shared" si="984"/>
        <v>0</v>
      </c>
      <c r="BF379" s="135">
        <f t="shared" si="967"/>
        <v>0</v>
      </c>
      <c r="BG379" s="119"/>
      <c r="BH379" s="134">
        <v>0</v>
      </c>
      <c r="BI379" s="133">
        <v>0</v>
      </c>
      <c r="BJ379" s="118">
        <v>0</v>
      </c>
      <c r="BK379" s="118">
        <v>0</v>
      </c>
      <c r="BL379" s="67">
        <f>BH379+BJ379</f>
        <v>0</v>
      </c>
      <c r="BM379" s="67">
        <f t="shared" si="985"/>
        <v>0</v>
      </c>
      <c r="BN379" s="67">
        <f t="shared" si="969"/>
        <v>0</v>
      </c>
      <c r="BO379" s="119"/>
      <c r="BP379" s="134">
        <v>0</v>
      </c>
      <c r="BQ379" s="122">
        <v>0</v>
      </c>
      <c r="BR379" s="118">
        <v>0</v>
      </c>
      <c r="BS379" s="118">
        <f t="shared" si="986"/>
        <v>0</v>
      </c>
      <c r="BT379" s="67">
        <f>BP379+BR379</f>
        <v>0</v>
      </c>
      <c r="BU379" s="67">
        <f t="shared" si="987"/>
        <v>0</v>
      </c>
      <c r="BV379" s="118">
        <f t="shared" si="971"/>
        <v>0</v>
      </c>
      <c r="BW379" s="117"/>
      <c r="BX379" s="134">
        <v>0</v>
      </c>
      <c r="BY379" s="134">
        <v>0</v>
      </c>
      <c r="BZ379" s="118">
        <v>0</v>
      </c>
      <c r="CA379" s="118">
        <v>0</v>
      </c>
      <c r="CB379" s="67">
        <f>BX379+BZ379</f>
        <v>0</v>
      </c>
      <c r="CC379" s="67">
        <f t="shared" si="988"/>
        <v>0</v>
      </c>
      <c r="CD379" s="118">
        <f t="shared" si="973"/>
        <v>0</v>
      </c>
      <c r="CE379" s="117"/>
      <c r="CF379" s="134">
        <v>0</v>
      </c>
      <c r="CG379" s="133"/>
      <c r="CH379" s="118">
        <v>0</v>
      </c>
      <c r="CI379" s="118"/>
      <c r="CJ379" s="67">
        <f>CF379+CH379</f>
        <v>0</v>
      </c>
      <c r="CK379" s="67">
        <f t="shared" si="989"/>
        <v>0</v>
      </c>
      <c r="CL379" s="117"/>
      <c r="CM379" s="134">
        <v>0</v>
      </c>
      <c r="CN379" s="133"/>
      <c r="CO379" s="118">
        <v>0</v>
      </c>
      <c r="CP379" s="118"/>
      <c r="CQ379" s="67">
        <f>CM379+CO379</f>
        <v>0</v>
      </c>
      <c r="CR379" s="67">
        <f t="shared" si="990"/>
        <v>0</v>
      </c>
      <c r="CS379" s="80"/>
      <c r="CT379" s="66">
        <f t="shared" si="974"/>
        <v>0</v>
      </c>
      <c r="CU379" s="66">
        <f t="shared" si="975"/>
        <v>0</v>
      </c>
      <c r="CV379" s="66">
        <f t="shared" si="976"/>
        <v>0</v>
      </c>
      <c r="CW379" s="66">
        <f t="shared" si="977"/>
        <v>0</v>
      </c>
      <c r="CX379" s="66">
        <f t="shared" si="991"/>
        <v>0</v>
      </c>
      <c r="CY379" s="66">
        <f t="shared" si="991"/>
        <v>0</v>
      </c>
    </row>
    <row r="380" spans="1:103" s="79" customFormat="1" x14ac:dyDescent="0.25">
      <c r="A380" s="87">
        <v>2290040000</v>
      </c>
      <c r="B380" s="86"/>
      <c r="C380" s="85" t="s">
        <v>49</v>
      </c>
      <c r="D380" s="84"/>
      <c r="E380" s="83">
        <v>2688.0396989042101</v>
      </c>
      <c r="F380" s="83">
        <v>1061.8</v>
      </c>
      <c r="G380" s="110">
        <v>9171.5300000000007</v>
      </c>
      <c r="H380" s="110">
        <v>443</v>
      </c>
      <c r="I380" s="62">
        <f t="shared" si="978"/>
        <v>11859.569698904212</v>
      </c>
      <c r="J380" s="62">
        <f t="shared" si="978"/>
        <v>1504.8</v>
      </c>
      <c r="K380" s="120"/>
      <c r="L380" s="110">
        <v>3543.9780819846183</v>
      </c>
      <c r="M380" s="83">
        <v>973</v>
      </c>
      <c r="N380" s="82">
        <v>9171.5300000000007</v>
      </c>
      <c r="O380" s="82">
        <v>660</v>
      </c>
      <c r="P380" s="61">
        <f>L380</f>
        <v>3543.9780819846183</v>
      </c>
      <c r="Q380" s="61">
        <f t="shared" si="979"/>
        <v>1633</v>
      </c>
      <c r="R380" s="61">
        <f t="shared" si="961"/>
        <v>3137.8</v>
      </c>
      <c r="S380" s="119"/>
      <c r="T380" s="110">
        <v>1548.1718716075761</v>
      </c>
      <c r="U380" s="82">
        <v>2229</v>
      </c>
      <c r="V380" s="82">
        <v>9171.5300000000007</v>
      </c>
      <c r="W380" s="82">
        <v>660</v>
      </c>
      <c r="X380" s="61">
        <f>T380</f>
        <v>1548.1718716075761</v>
      </c>
      <c r="Y380" s="61">
        <f t="shared" si="980"/>
        <v>2889</v>
      </c>
      <c r="Z380" s="61">
        <f t="shared" si="963"/>
        <v>6026.8</v>
      </c>
      <c r="AA380" s="119"/>
      <c r="AB380" s="110">
        <v>1427.0716232296386</v>
      </c>
      <c r="AC380" s="83">
        <v>1644</v>
      </c>
      <c r="AD380" s="82">
        <v>9171.5300000000007</v>
      </c>
      <c r="AE380" s="82">
        <v>2082</v>
      </c>
      <c r="AF380" s="61">
        <f>AB380</f>
        <v>1427.0716232296386</v>
      </c>
      <c r="AG380" s="61">
        <f t="shared" si="981"/>
        <v>3726</v>
      </c>
      <c r="AH380" s="61">
        <f t="shared" si="964"/>
        <v>9752.7999999999993</v>
      </c>
      <c r="AI380" s="119"/>
      <c r="AJ380" s="110">
        <v>4641.9519751064918</v>
      </c>
      <c r="AK380" s="83">
        <v>1315</v>
      </c>
      <c r="AL380" s="82">
        <v>9171.5300000000007</v>
      </c>
      <c r="AM380" s="82">
        <v>405</v>
      </c>
      <c r="AN380" s="61">
        <f>AJ380</f>
        <v>4641.9519751064918</v>
      </c>
      <c r="AO380" s="61">
        <f t="shared" si="982"/>
        <v>1720</v>
      </c>
      <c r="AP380" s="61">
        <f t="shared" si="965"/>
        <v>11472.8</v>
      </c>
      <c r="AQ380" s="119"/>
      <c r="AR380" s="110">
        <v>1605.8664565086563</v>
      </c>
      <c r="AS380" s="83">
        <v>1339</v>
      </c>
      <c r="AT380" s="82">
        <v>9171.5300000000007</v>
      </c>
      <c r="AU380" s="82">
        <v>1686</v>
      </c>
      <c r="AV380" s="61">
        <f>AR380</f>
        <v>1605.8664565086563</v>
      </c>
      <c r="AW380" s="61">
        <f t="shared" si="983"/>
        <v>3025</v>
      </c>
      <c r="AX380" s="61">
        <f t="shared" si="966"/>
        <v>14497.8</v>
      </c>
      <c r="AY380" s="119"/>
      <c r="AZ380" s="110">
        <v>1832.5201282526923</v>
      </c>
      <c r="BA380" s="83">
        <v>1222</v>
      </c>
      <c r="BB380" s="82">
        <v>9171.5300000000007</v>
      </c>
      <c r="BC380" s="82">
        <v>989</v>
      </c>
      <c r="BD380" s="61">
        <f>AZ380</f>
        <v>1832.5201282526923</v>
      </c>
      <c r="BE380" s="61">
        <f t="shared" si="984"/>
        <v>2211</v>
      </c>
      <c r="BF380" s="99">
        <f t="shared" si="967"/>
        <v>16708.8</v>
      </c>
      <c r="BG380" s="119"/>
      <c r="BH380" s="110">
        <v>446.7332574830653</v>
      </c>
      <c r="BI380" s="82">
        <v>1106</v>
      </c>
      <c r="BJ380" s="82">
        <v>9171.5300000000007</v>
      </c>
      <c r="BK380" s="82">
        <v>1080</v>
      </c>
      <c r="BL380" s="61">
        <f>BH380</f>
        <v>446.7332574830653</v>
      </c>
      <c r="BM380" s="61">
        <f t="shared" si="985"/>
        <v>2186</v>
      </c>
      <c r="BN380" s="61">
        <f t="shared" si="969"/>
        <v>18894.8</v>
      </c>
      <c r="BO380" s="119"/>
      <c r="BP380" s="110">
        <v>6636.5905871969298</v>
      </c>
      <c r="BQ380" s="82">
        <v>6267.98</v>
      </c>
      <c r="BR380" s="82">
        <v>9171.5300000000007</v>
      </c>
      <c r="BS380" s="82">
        <f t="shared" si="986"/>
        <v>1000.625</v>
      </c>
      <c r="BT380" s="61">
        <f>BP380</f>
        <v>6636.5905871969298</v>
      </c>
      <c r="BU380" s="61">
        <f t="shared" si="987"/>
        <v>7268.6049999999996</v>
      </c>
      <c r="BV380" s="61">
        <f t="shared" si="971"/>
        <v>26163.404999999999</v>
      </c>
      <c r="BW380" s="117"/>
      <c r="BX380" s="110">
        <v>268.85219677617204</v>
      </c>
      <c r="BY380" s="82">
        <v>1665</v>
      </c>
      <c r="BZ380" s="82">
        <v>9171.5300000000007</v>
      </c>
      <c r="CA380" s="82">
        <f>AVERAGE(BS380,BK380,BC380,AU380,AM380,AE380,W380,O380,H380)</f>
        <v>1000.625</v>
      </c>
      <c r="CB380" s="61">
        <f>BX380</f>
        <v>268.85219677617204</v>
      </c>
      <c r="CC380" s="61">
        <f t="shared" si="988"/>
        <v>2665.625</v>
      </c>
      <c r="CD380" s="61">
        <f t="shared" si="973"/>
        <v>28829.03</v>
      </c>
      <c r="CE380" s="117"/>
      <c r="CF380" s="110">
        <v>1224.4044815038696</v>
      </c>
      <c r="CG380" s="82"/>
      <c r="CH380" s="82">
        <v>9171.5300000000007</v>
      </c>
      <c r="CI380" s="82"/>
      <c r="CJ380" s="61">
        <f>CF380</f>
        <v>1224.4044815038696</v>
      </c>
      <c r="CK380" s="61">
        <f t="shared" si="989"/>
        <v>0</v>
      </c>
      <c r="CL380" s="117"/>
      <c r="CM380" s="110">
        <v>2836.8196414460845</v>
      </c>
      <c r="CN380" s="82"/>
      <c r="CO380" s="82">
        <v>9171.5300000000007</v>
      </c>
      <c r="CP380" s="82"/>
      <c r="CQ380" s="61">
        <f>CM380</f>
        <v>2836.8196414460845</v>
      </c>
      <c r="CR380" s="61">
        <f t="shared" si="990"/>
        <v>0</v>
      </c>
      <c r="CS380" s="80"/>
      <c r="CT380" s="60">
        <f t="shared" si="974"/>
        <v>28701.000000000004</v>
      </c>
      <c r="CU380" s="60">
        <f t="shared" si="975"/>
        <v>18822.78</v>
      </c>
      <c r="CV380" s="60">
        <f t="shared" si="976"/>
        <v>110058.36</v>
      </c>
      <c r="CW380" s="60">
        <f t="shared" si="977"/>
        <v>10006.25</v>
      </c>
      <c r="CX380" s="60">
        <f t="shared" si="991"/>
        <v>37872.530000000006</v>
      </c>
      <c r="CY380" s="60">
        <f t="shared" si="991"/>
        <v>28829.03</v>
      </c>
    </row>
    <row r="381" spans="1:103" s="79" customFormat="1" x14ac:dyDescent="0.25">
      <c r="A381" s="87">
        <v>2290050000</v>
      </c>
      <c r="B381" s="86"/>
      <c r="C381" s="85" t="s">
        <v>48</v>
      </c>
      <c r="D381" s="84"/>
      <c r="E381" s="83">
        <v>4999.166666666667</v>
      </c>
      <c r="F381" s="83">
        <f>SUM(F382:F385)</f>
        <v>0</v>
      </c>
      <c r="G381" s="83">
        <f>SUM(G382:G385)</f>
        <v>36591.43</v>
      </c>
      <c r="H381" s="83">
        <f>SUM(H382:H385)</f>
        <v>19574</v>
      </c>
      <c r="I381" s="83">
        <f>SUM(I382:I385)</f>
        <v>41590.596666666665</v>
      </c>
      <c r="J381" s="83">
        <f>SUM(J382:J385)</f>
        <v>19574</v>
      </c>
      <c r="K381" s="120"/>
      <c r="L381" s="83">
        <v>4999.166666666667</v>
      </c>
      <c r="M381" s="83">
        <v>0</v>
      </c>
      <c r="N381" s="81">
        <f>SUM(N382:N385)</f>
        <v>36591.43</v>
      </c>
      <c r="O381" s="81">
        <f>SUM(O382:O385)</f>
        <v>19574</v>
      </c>
      <c r="P381" s="61">
        <f>L381</f>
        <v>4999.166666666667</v>
      </c>
      <c r="Q381" s="81">
        <f>SUM(Q382:Q385)</f>
        <v>19574</v>
      </c>
      <c r="R381" s="61">
        <f t="shared" si="961"/>
        <v>39148</v>
      </c>
      <c r="S381" s="119"/>
      <c r="T381" s="83">
        <v>4999.166666666667</v>
      </c>
      <c r="U381" s="81">
        <f>SUM(U382:U385)</f>
        <v>0</v>
      </c>
      <c r="V381" s="81">
        <f>SUM(V382:V385)</f>
        <v>36591.43</v>
      </c>
      <c r="W381" s="81">
        <f>SUM(W382:W385)</f>
        <v>19574</v>
      </c>
      <c r="X381" s="61">
        <f>T381</f>
        <v>4999.166666666667</v>
      </c>
      <c r="Y381" s="81">
        <f>SUM(Y382:Y385)</f>
        <v>19574</v>
      </c>
      <c r="Z381" s="61">
        <f t="shared" si="963"/>
        <v>58722</v>
      </c>
      <c r="AA381" s="119"/>
      <c r="AB381" s="83">
        <v>4999.166666666667</v>
      </c>
      <c r="AC381" s="83">
        <f>SUM(AC382:AC385)</f>
        <v>0</v>
      </c>
      <c r="AD381" s="81">
        <f>SUM(AD382:AD385)</f>
        <v>36591.43</v>
      </c>
      <c r="AE381" s="81">
        <f>SUM(AE382:AE385)</f>
        <v>19574</v>
      </c>
      <c r="AF381" s="61">
        <f>AB381</f>
        <v>4999.166666666667</v>
      </c>
      <c r="AG381" s="81">
        <f>SUM(AG382:AG385)</f>
        <v>19574</v>
      </c>
      <c r="AH381" s="61">
        <f t="shared" si="964"/>
        <v>78296</v>
      </c>
      <c r="AI381" s="119"/>
      <c r="AJ381" s="83">
        <v>4999.166666666667</v>
      </c>
      <c r="AK381" s="83">
        <f>SUM(AK382:AK385)</f>
        <v>0</v>
      </c>
      <c r="AL381" s="81">
        <f>SUM(AL382:AL385)</f>
        <v>36591.43</v>
      </c>
      <c r="AM381" s="81">
        <f>SUM(AM382:AM385)</f>
        <v>19574</v>
      </c>
      <c r="AN381" s="61">
        <f>AJ381</f>
        <v>4999.166666666667</v>
      </c>
      <c r="AO381" s="81">
        <f>SUM(AO382:AO385)</f>
        <v>19574</v>
      </c>
      <c r="AP381" s="61">
        <f t="shared" si="965"/>
        <v>97870</v>
      </c>
      <c r="AQ381" s="119"/>
      <c r="AR381" s="83">
        <v>4999.166666666667</v>
      </c>
      <c r="AS381" s="83">
        <f>SUM(AS382:AS385)</f>
        <v>0</v>
      </c>
      <c r="AT381" s="81">
        <f>SUM(AT382:AT385)</f>
        <v>36591.43</v>
      </c>
      <c r="AU381" s="81">
        <f>SUM(AU382:AU385)</f>
        <v>17617</v>
      </c>
      <c r="AV381" s="61">
        <f>AR381</f>
        <v>4999.166666666667</v>
      </c>
      <c r="AW381" s="81">
        <f>SUM(AW382:AW385)</f>
        <v>17617</v>
      </c>
      <c r="AX381" s="61">
        <f t="shared" si="966"/>
        <v>115487</v>
      </c>
      <c r="AY381" s="119"/>
      <c r="AZ381" s="83">
        <v>4999.166666666667</v>
      </c>
      <c r="BA381" s="83">
        <f>SUM(BA382:BA385)</f>
        <v>0</v>
      </c>
      <c r="BB381" s="81">
        <f>SUM(BB382:BB385)</f>
        <v>36591.43</v>
      </c>
      <c r="BC381" s="81">
        <f>SUM(BC382:BC385)</f>
        <v>19248</v>
      </c>
      <c r="BD381" s="61">
        <f>AZ381</f>
        <v>4999.166666666667</v>
      </c>
      <c r="BE381" s="81">
        <f>SUM(BE382:BE385)</f>
        <v>19248</v>
      </c>
      <c r="BF381" s="99">
        <f t="shared" si="967"/>
        <v>134735</v>
      </c>
      <c r="BG381" s="119"/>
      <c r="BH381" s="83">
        <v>4999.166666666667</v>
      </c>
      <c r="BI381" s="81">
        <f>SUM(BI382:BI385)</f>
        <v>0</v>
      </c>
      <c r="BJ381" s="81">
        <f>SUM(BJ382:BJ385)</f>
        <v>36591.43</v>
      </c>
      <c r="BK381" s="81">
        <f>SUM(BK382:BK385)</f>
        <v>19193</v>
      </c>
      <c r="BL381" s="61">
        <f>BH381</f>
        <v>4999.166666666667</v>
      </c>
      <c r="BM381" s="81">
        <f>SUM(BM382:BM385)</f>
        <v>19193</v>
      </c>
      <c r="BN381" s="61">
        <f t="shared" si="969"/>
        <v>153928</v>
      </c>
      <c r="BO381" s="119"/>
      <c r="BP381" s="83">
        <v>4999.166666666667</v>
      </c>
      <c r="BQ381" s="81">
        <f>BQ382+BQ383+BQ384+BQ385</f>
        <v>0</v>
      </c>
      <c r="BR381" s="81">
        <f>SUM(BR382:BR385)</f>
        <v>36591.43</v>
      </c>
      <c r="BS381" s="82">
        <f t="shared" si="986"/>
        <v>19241</v>
      </c>
      <c r="BT381" s="61">
        <f>BP381</f>
        <v>4999.166666666667</v>
      </c>
      <c r="BU381" s="81">
        <f>SUM(BU382:BU385)</f>
        <v>19241</v>
      </c>
      <c r="BV381" s="61">
        <f t="shared" si="971"/>
        <v>173169</v>
      </c>
      <c r="BW381" s="117"/>
      <c r="BX381" s="83">
        <f>SUM(BX382:BX385)</f>
        <v>4999.166666666667</v>
      </c>
      <c r="BY381" s="132">
        <f>SUM(BY382:BY385)</f>
        <v>0</v>
      </c>
      <c r="BZ381" s="81">
        <f>SUM(BZ382:BZ385)</f>
        <v>36591.43</v>
      </c>
      <c r="CA381" s="81">
        <f>SUM(CA382:CA385)</f>
        <v>19241</v>
      </c>
      <c r="CB381" s="61">
        <f>BX381</f>
        <v>4999.166666666667</v>
      </c>
      <c r="CC381" s="81">
        <f>SUM(CC382:CC385)</f>
        <v>19241</v>
      </c>
      <c r="CD381" s="61">
        <f t="shared" si="973"/>
        <v>192410</v>
      </c>
      <c r="CE381" s="117"/>
      <c r="CF381" s="83">
        <v>4999.166666666667</v>
      </c>
      <c r="CG381" s="81"/>
      <c r="CH381" s="81">
        <f>SUM(CH382:CH385)</f>
        <v>36591.43</v>
      </c>
      <c r="CI381" s="81"/>
      <c r="CJ381" s="61">
        <f>CF381</f>
        <v>4999.166666666667</v>
      </c>
      <c r="CK381" s="81">
        <f>SUM(CK382:CK385)</f>
        <v>0</v>
      </c>
      <c r="CL381" s="117"/>
      <c r="CM381" s="83">
        <v>4999.166666666667</v>
      </c>
      <c r="CN381" s="81"/>
      <c r="CO381" s="81">
        <f>SUM(CO382:CO385)</f>
        <v>36591.43</v>
      </c>
      <c r="CP381" s="81"/>
      <c r="CQ381" s="61">
        <f>CM381</f>
        <v>4999.166666666667</v>
      </c>
      <c r="CR381" s="81">
        <f>SUM(CR382:CR385)</f>
        <v>0</v>
      </c>
      <c r="CS381" s="80"/>
      <c r="CT381" s="60">
        <f t="shared" si="974"/>
        <v>59989.999999999993</v>
      </c>
      <c r="CU381" s="60">
        <f t="shared" si="975"/>
        <v>0</v>
      </c>
      <c r="CV381" s="60">
        <f t="shared" si="976"/>
        <v>439097.16</v>
      </c>
      <c r="CW381" s="60">
        <f t="shared" si="977"/>
        <v>192410</v>
      </c>
      <c r="CX381" s="60">
        <f>CX382+CX383+CX384+CX385</f>
        <v>499087.15999999992</v>
      </c>
      <c r="CY381" s="60">
        <f>CY382+CY383+CY384+CY385</f>
        <v>192410</v>
      </c>
    </row>
    <row r="382" spans="1:103" s="79" customFormat="1" x14ac:dyDescent="0.25">
      <c r="A382" s="90">
        <v>2290050100</v>
      </c>
      <c r="B382" s="130"/>
      <c r="C382" s="129"/>
      <c r="D382" s="129" t="s">
        <v>47</v>
      </c>
      <c r="E382" s="116">
        <v>0</v>
      </c>
      <c r="F382" s="116">
        <v>0</v>
      </c>
      <c r="G382" s="128">
        <v>22985.55</v>
      </c>
      <c r="H382" s="128">
        <v>19574</v>
      </c>
      <c r="I382" s="73">
        <f t="shared" ref="I382:J385" si="992">E382+G382</f>
        <v>22985.55</v>
      </c>
      <c r="J382" s="73">
        <f t="shared" si="992"/>
        <v>19574</v>
      </c>
      <c r="K382" s="120"/>
      <c r="L382" s="116">
        <v>0</v>
      </c>
      <c r="M382" s="74">
        <v>0</v>
      </c>
      <c r="N382" s="118">
        <v>22985.55</v>
      </c>
      <c r="O382" s="118">
        <v>19574</v>
      </c>
      <c r="P382" s="67">
        <f t="shared" ref="P382:Q385" si="993">L382+N382</f>
        <v>22985.55</v>
      </c>
      <c r="Q382" s="67">
        <f t="shared" si="993"/>
        <v>19574</v>
      </c>
      <c r="R382" s="67">
        <f t="shared" si="961"/>
        <v>39148</v>
      </c>
      <c r="S382" s="119"/>
      <c r="T382" s="116">
        <v>0</v>
      </c>
      <c r="U382" s="115">
        <v>0</v>
      </c>
      <c r="V382" s="118">
        <v>22985.55</v>
      </c>
      <c r="W382" s="118">
        <v>19574</v>
      </c>
      <c r="X382" s="67">
        <f t="shared" ref="X382:Y385" si="994">T382+V382</f>
        <v>22985.55</v>
      </c>
      <c r="Y382" s="67">
        <f t="shared" si="994"/>
        <v>19574</v>
      </c>
      <c r="Z382" s="67">
        <f t="shared" si="963"/>
        <v>58722</v>
      </c>
      <c r="AA382" s="119"/>
      <c r="AB382" s="116">
        <v>0</v>
      </c>
      <c r="AC382" s="74">
        <v>0</v>
      </c>
      <c r="AD382" s="118">
        <v>22985.55</v>
      </c>
      <c r="AE382" s="118">
        <v>19574</v>
      </c>
      <c r="AF382" s="67">
        <f t="shared" ref="AF382:AG385" si="995">AB382+AD382</f>
        <v>22985.55</v>
      </c>
      <c r="AG382" s="67">
        <f t="shared" si="995"/>
        <v>19574</v>
      </c>
      <c r="AH382" s="67">
        <f t="shared" si="964"/>
        <v>78296</v>
      </c>
      <c r="AI382" s="119"/>
      <c r="AJ382" s="116">
        <v>0</v>
      </c>
      <c r="AK382" s="74">
        <v>0</v>
      </c>
      <c r="AL382" s="118">
        <v>22985.55</v>
      </c>
      <c r="AM382" s="118">
        <v>19574</v>
      </c>
      <c r="AN382" s="67">
        <f t="shared" ref="AN382:AO385" si="996">AJ382+AL382</f>
        <v>22985.55</v>
      </c>
      <c r="AO382" s="67">
        <f t="shared" si="996"/>
        <v>19574</v>
      </c>
      <c r="AP382" s="67">
        <f t="shared" si="965"/>
        <v>97870</v>
      </c>
      <c r="AQ382" s="119"/>
      <c r="AR382" s="116">
        <v>0</v>
      </c>
      <c r="AS382" s="74">
        <v>0</v>
      </c>
      <c r="AT382" s="118">
        <v>22985.55</v>
      </c>
      <c r="AU382" s="118">
        <v>17617</v>
      </c>
      <c r="AV382" s="67">
        <f t="shared" ref="AV382:AW385" si="997">AR382+AT382</f>
        <v>22985.55</v>
      </c>
      <c r="AW382" s="67">
        <f t="shared" si="997"/>
        <v>17617</v>
      </c>
      <c r="AX382" s="67">
        <f t="shared" si="966"/>
        <v>115487</v>
      </c>
      <c r="AY382" s="119"/>
      <c r="AZ382" s="116">
        <v>0</v>
      </c>
      <c r="BA382" s="74">
        <v>0</v>
      </c>
      <c r="BB382" s="118">
        <v>22985.55</v>
      </c>
      <c r="BC382" s="118">
        <v>19248</v>
      </c>
      <c r="BD382" s="67">
        <f t="shared" ref="BD382:BE385" si="998">AZ382+BB382</f>
        <v>22985.55</v>
      </c>
      <c r="BE382" s="67">
        <f t="shared" si="998"/>
        <v>19248</v>
      </c>
      <c r="BF382" s="91">
        <f t="shared" si="967"/>
        <v>134735</v>
      </c>
      <c r="BG382" s="119"/>
      <c r="BH382" s="116">
        <v>0</v>
      </c>
      <c r="BI382" s="115">
        <v>0</v>
      </c>
      <c r="BJ382" s="118">
        <v>22985.55</v>
      </c>
      <c r="BK382" s="118">
        <v>19193</v>
      </c>
      <c r="BL382" s="67">
        <f t="shared" ref="BL382:BM385" si="999">BH382+BJ382</f>
        <v>22985.55</v>
      </c>
      <c r="BM382" s="67">
        <f t="shared" si="999"/>
        <v>19193</v>
      </c>
      <c r="BN382" s="67">
        <f t="shared" si="969"/>
        <v>153928</v>
      </c>
      <c r="BO382" s="119"/>
      <c r="BP382" s="116">
        <v>0</v>
      </c>
      <c r="BQ382" s="115">
        <v>0</v>
      </c>
      <c r="BR382" s="118">
        <v>22985.55</v>
      </c>
      <c r="BS382" s="118">
        <f t="shared" si="986"/>
        <v>19241</v>
      </c>
      <c r="BT382" s="67">
        <f t="shared" ref="BT382:BU385" si="1000">BP382+BR382</f>
        <v>22985.55</v>
      </c>
      <c r="BU382" s="67">
        <f t="shared" si="1000"/>
        <v>19241</v>
      </c>
      <c r="BV382" s="67">
        <f t="shared" si="971"/>
        <v>173169</v>
      </c>
      <c r="BW382" s="117"/>
      <c r="BX382" s="116">
        <v>0</v>
      </c>
      <c r="BY382" s="115"/>
      <c r="BZ382" s="118">
        <v>22985.55</v>
      </c>
      <c r="CA382" s="70">
        <f>AVERAGE(BS382,BK382,BC382,AU382,AM382,AE382,W382,O382,H382)</f>
        <v>19241</v>
      </c>
      <c r="CB382" s="67">
        <f t="shared" ref="CB382:CC385" si="1001">BX382+BZ382</f>
        <v>22985.55</v>
      </c>
      <c r="CC382" s="67">
        <f t="shared" si="1001"/>
        <v>19241</v>
      </c>
      <c r="CD382" s="67">
        <f t="shared" si="973"/>
        <v>192410</v>
      </c>
      <c r="CE382" s="117"/>
      <c r="CF382" s="116">
        <v>0</v>
      </c>
      <c r="CG382" s="115"/>
      <c r="CH382" s="118">
        <v>22985.55</v>
      </c>
      <c r="CI382" s="118"/>
      <c r="CJ382" s="67">
        <f t="shared" ref="CJ382:CK385" si="1002">CF382+CH382</f>
        <v>22985.55</v>
      </c>
      <c r="CK382" s="67">
        <f t="shared" si="1002"/>
        <v>0</v>
      </c>
      <c r="CL382" s="117"/>
      <c r="CM382" s="116">
        <v>0</v>
      </c>
      <c r="CN382" s="115"/>
      <c r="CO382" s="118">
        <v>22985.55</v>
      </c>
      <c r="CP382" s="118"/>
      <c r="CQ382" s="67">
        <f t="shared" ref="CQ382:CR385" si="1003">CM382+CO382</f>
        <v>22985.55</v>
      </c>
      <c r="CR382" s="67">
        <f t="shared" si="1003"/>
        <v>0</v>
      </c>
      <c r="CS382" s="80"/>
      <c r="CT382" s="66">
        <f t="shared" si="974"/>
        <v>0</v>
      </c>
      <c r="CU382" s="66">
        <f t="shared" si="975"/>
        <v>0</v>
      </c>
      <c r="CV382" s="66">
        <f t="shared" si="976"/>
        <v>275826.59999999992</v>
      </c>
      <c r="CW382" s="66">
        <f t="shared" si="977"/>
        <v>192410</v>
      </c>
      <c r="CX382" s="66">
        <f t="shared" ref="CX382:CY387" si="1004">I382+P382+X382+AF382+AN382+AV382+BD382+BL382+BT382+CB382+CJ382+CQ382</f>
        <v>275826.59999999992</v>
      </c>
      <c r="CY382" s="66">
        <f t="shared" si="1004"/>
        <v>192410</v>
      </c>
    </row>
    <row r="383" spans="1:103" s="79" customFormat="1" x14ac:dyDescent="0.25">
      <c r="A383" s="90">
        <v>2290050200</v>
      </c>
      <c r="B383" s="130"/>
      <c r="C383" s="129"/>
      <c r="D383" s="129" t="s">
        <v>46</v>
      </c>
      <c r="E383" s="116">
        <v>4999.166666666667</v>
      </c>
      <c r="F383" s="116">
        <v>0</v>
      </c>
      <c r="G383" s="128">
        <v>0</v>
      </c>
      <c r="H383" s="128">
        <v>0</v>
      </c>
      <c r="I383" s="73">
        <f t="shared" si="992"/>
        <v>4999.166666666667</v>
      </c>
      <c r="J383" s="73">
        <f t="shared" si="992"/>
        <v>0</v>
      </c>
      <c r="K383" s="120"/>
      <c r="L383" s="116">
        <v>4999.166666666667</v>
      </c>
      <c r="M383" s="74">
        <v>0</v>
      </c>
      <c r="N383" s="118">
        <v>0</v>
      </c>
      <c r="O383" s="118">
        <v>0</v>
      </c>
      <c r="P383" s="67">
        <f t="shared" si="993"/>
        <v>4999.166666666667</v>
      </c>
      <c r="Q383" s="67">
        <f t="shared" si="993"/>
        <v>0</v>
      </c>
      <c r="R383" s="67">
        <f t="shared" si="961"/>
        <v>0</v>
      </c>
      <c r="S383" s="119"/>
      <c r="T383" s="116">
        <v>4999.166666666667</v>
      </c>
      <c r="U383" s="115">
        <v>0</v>
      </c>
      <c r="V383" s="118">
        <v>0</v>
      </c>
      <c r="W383" s="118">
        <v>0</v>
      </c>
      <c r="X383" s="67">
        <f t="shared" si="994"/>
        <v>4999.166666666667</v>
      </c>
      <c r="Y383" s="67">
        <f t="shared" si="994"/>
        <v>0</v>
      </c>
      <c r="Z383" s="67">
        <f t="shared" si="963"/>
        <v>0</v>
      </c>
      <c r="AA383" s="119"/>
      <c r="AB383" s="116">
        <v>4999.166666666667</v>
      </c>
      <c r="AC383" s="74">
        <v>0</v>
      </c>
      <c r="AD383" s="118">
        <v>0</v>
      </c>
      <c r="AE383" s="118">
        <v>0</v>
      </c>
      <c r="AF383" s="67">
        <f t="shared" si="995"/>
        <v>4999.166666666667</v>
      </c>
      <c r="AG383" s="67">
        <f t="shared" si="995"/>
        <v>0</v>
      </c>
      <c r="AH383" s="67">
        <f t="shared" si="964"/>
        <v>0</v>
      </c>
      <c r="AI383" s="119"/>
      <c r="AJ383" s="116">
        <v>4999.166666666667</v>
      </c>
      <c r="AK383" s="74">
        <v>0</v>
      </c>
      <c r="AL383" s="118">
        <v>0</v>
      </c>
      <c r="AM383" s="118">
        <v>0</v>
      </c>
      <c r="AN383" s="67">
        <f t="shared" si="996"/>
        <v>4999.166666666667</v>
      </c>
      <c r="AO383" s="67">
        <f t="shared" si="996"/>
        <v>0</v>
      </c>
      <c r="AP383" s="67">
        <f t="shared" si="965"/>
        <v>0</v>
      </c>
      <c r="AQ383" s="119"/>
      <c r="AR383" s="116">
        <v>4999.166666666667</v>
      </c>
      <c r="AS383" s="74">
        <v>0</v>
      </c>
      <c r="AT383" s="118">
        <v>0</v>
      </c>
      <c r="AU383" s="118">
        <v>0</v>
      </c>
      <c r="AV383" s="67">
        <f t="shared" si="997"/>
        <v>4999.166666666667</v>
      </c>
      <c r="AW383" s="67">
        <f t="shared" si="997"/>
        <v>0</v>
      </c>
      <c r="AX383" s="67">
        <f t="shared" si="966"/>
        <v>0</v>
      </c>
      <c r="AY383" s="119"/>
      <c r="AZ383" s="116">
        <v>4999.166666666667</v>
      </c>
      <c r="BA383" s="74">
        <v>0</v>
      </c>
      <c r="BB383" s="118">
        <v>0</v>
      </c>
      <c r="BC383" s="118">
        <v>0</v>
      </c>
      <c r="BD383" s="67">
        <f t="shared" si="998"/>
        <v>4999.166666666667</v>
      </c>
      <c r="BE383" s="67">
        <f t="shared" si="998"/>
        <v>0</v>
      </c>
      <c r="BF383" s="91">
        <f t="shared" si="967"/>
        <v>0</v>
      </c>
      <c r="BG383" s="119"/>
      <c r="BH383" s="116">
        <v>4999.166666666667</v>
      </c>
      <c r="BI383" s="115">
        <v>0</v>
      </c>
      <c r="BJ383" s="118">
        <v>0</v>
      </c>
      <c r="BK383" s="118">
        <v>0</v>
      </c>
      <c r="BL383" s="67">
        <f t="shared" si="999"/>
        <v>4999.166666666667</v>
      </c>
      <c r="BM383" s="67">
        <f t="shared" si="999"/>
        <v>0</v>
      </c>
      <c r="BN383" s="67">
        <f t="shared" si="969"/>
        <v>0</v>
      </c>
      <c r="BO383" s="119"/>
      <c r="BP383" s="116">
        <v>4999.166666666667</v>
      </c>
      <c r="BQ383" s="115">
        <v>0</v>
      </c>
      <c r="BR383" s="118">
        <v>0</v>
      </c>
      <c r="BS383" s="118">
        <f t="shared" si="986"/>
        <v>0</v>
      </c>
      <c r="BT383" s="67">
        <f t="shared" si="1000"/>
        <v>4999.166666666667</v>
      </c>
      <c r="BU383" s="67">
        <f t="shared" si="1000"/>
        <v>0</v>
      </c>
      <c r="BV383" s="67">
        <f t="shared" si="971"/>
        <v>0</v>
      </c>
      <c r="BW383" s="117"/>
      <c r="BX383" s="116">
        <v>4999.166666666667</v>
      </c>
      <c r="BY383" s="115"/>
      <c r="BZ383" s="118">
        <v>0</v>
      </c>
      <c r="CA383" s="118">
        <v>0</v>
      </c>
      <c r="CB383" s="67">
        <f t="shared" si="1001"/>
        <v>4999.166666666667</v>
      </c>
      <c r="CC383" s="67">
        <f t="shared" si="1001"/>
        <v>0</v>
      </c>
      <c r="CD383" s="67">
        <f t="shared" si="973"/>
        <v>0</v>
      </c>
      <c r="CE383" s="117"/>
      <c r="CF383" s="116">
        <v>4999.166666666667</v>
      </c>
      <c r="CG383" s="115"/>
      <c r="CH383" s="118">
        <v>0</v>
      </c>
      <c r="CI383" s="118"/>
      <c r="CJ383" s="67">
        <f t="shared" si="1002"/>
        <v>4999.166666666667</v>
      </c>
      <c r="CK383" s="67">
        <f t="shared" si="1002"/>
        <v>0</v>
      </c>
      <c r="CL383" s="117"/>
      <c r="CM383" s="116">
        <v>4999.166666666667</v>
      </c>
      <c r="CN383" s="115"/>
      <c r="CO383" s="118">
        <v>0</v>
      </c>
      <c r="CP383" s="118"/>
      <c r="CQ383" s="67">
        <f t="shared" si="1003"/>
        <v>4999.166666666667</v>
      </c>
      <c r="CR383" s="67">
        <f t="shared" si="1003"/>
        <v>0</v>
      </c>
      <c r="CS383" s="80"/>
      <c r="CT383" s="66">
        <f t="shared" si="974"/>
        <v>59989.999999999993</v>
      </c>
      <c r="CU383" s="66">
        <f t="shared" si="975"/>
        <v>0</v>
      </c>
      <c r="CV383" s="66">
        <f t="shared" si="976"/>
        <v>0</v>
      </c>
      <c r="CW383" s="66">
        <f t="shared" si="977"/>
        <v>0</v>
      </c>
      <c r="CX383" s="66">
        <f t="shared" si="1004"/>
        <v>59989.999999999993</v>
      </c>
      <c r="CY383" s="66">
        <f t="shared" si="1004"/>
        <v>0</v>
      </c>
    </row>
    <row r="384" spans="1:103" s="79" customFormat="1" ht="25.5" x14ac:dyDescent="0.25">
      <c r="A384" s="90">
        <v>2290050300</v>
      </c>
      <c r="B384" s="130"/>
      <c r="C384" s="129"/>
      <c r="D384" s="131" t="s">
        <v>45</v>
      </c>
      <c r="E384" s="116">
        <v>0</v>
      </c>
      <c r="F384" s="116">
        <v>0</v>
      </c>
      <c r="G384" s="128">
        <v>0</v>
      </c>
      <c r="H384" s="128">
        <v>0</v>
      </c>
      <c r="I384" s="73">
        <f t="shared" si="992"/>
        <v>0</v>
      </c>
      <c r="J384" s="73">
        <f t="shared" si="992"/>
        <v>0</v>
      </c>
      <c r="K384" s="120"/>
      <c r="L384" s="116">
        <v>0</v>
      </c>
      <c r="M384" s="74">
        <v>0</v>
      </c>
      <c r="N384" s="118">
        <v>0</v>
      </c>
      <c r="O384" s="118">
        <v>0</v>
      </c>
      <c r="P384" s="67">
        <f t="shared" si="993"/>
        <v>0</v>
      </c>
      <c r="Q384" s="67">
        <f t="shared" si="993"/>
        <v>0</v>
      </c>
      <c r="R384" s="67">
        <f t="shared" si="961"/>
        <v>0</v>
      </c>
      <c r="S384" s="119"/>
      <c r="T384" s="116">
        <v>0</v>
      </c>
      <c r="U384" s="115">
        <v>0</v>
      </c>
      <c r="V384" s="118">
        <v>0</v>
      </c>
      <c r="W384" s="118">
        <v>0</v>
      </c>
      <c r="X384" s="67">
        <f t="shared" si="994"/>
        <v>0</v>
      </c>
      <c r="Y384" s="67">
        <f t="shared" si="994"/>
        <v>0</v>
      </c>
      <c r="Z384" s="67">
        <f t="shared" si="963"/>
        <v>0</v>
      </c>
      <c r="AA384" s="119"/>
      <c r="AB384" s="116">
        <v>0</v>
      </c>
      <c r="AC384" s="74">
        <v>0</v>
      </c>
      <c r="AD384" s="118">
        <v>0</v>
      </c>
      <c r="AE384" s="118">
        <v>0</v>
      </c>
      <c r="AF384" s="67">
        <f t="shared" si="995"/>
        <v>0</v>
      </c>
      <c r="AG384" s="67">
        <f t="shared" si="995"/>
        <v>0</v>
      </c>
      <c r="AH384" s="67">
        <f t="shared" si="964"/>
        <v>0</v>
      </c>
      <c r="AI384" s="119"/>
      <c r="AJ384" s="116">
        <v>0</v>
      </c>
      <c r="AK384" s="74">
        <v>0</v>
      </c>
      <c r="AL384" s="118">
        <v>0</v>
      </c>
      <c r="AM384" s="118">
        <v>0</v>
      </c>
      <c r="AN384" s="67">
        <f t="shared" si="996"/>
        <v>0</v>
      </c>
      <c r="AO384" s="67">
        <f t="shared" si="996"/>
        <v>0</v>
      </c>
      <c r="AP384" s="67">
        <f t="shared" si="965"/>
        <v>0</v>
      </c>
      <c r="AQ384" s="119"/>
      <c r="AR384" s="116">
        <v>0</v>
      </c>
      <c r="AS384" s="74">
        <v>0</v>
      </c>
      <c r="AT384" s="118">
        <v>0</v>
      </c>
      <c r="AU384" s="118">
        <v>0</v>
      </c>
      <c r="AV384" s="67">
        <f t="shared" si="997"/>
        <v>0</v>
      </c>
      <c r="AW384" s="67">
        <f t="shared" si="997"/>
        <v>0</v>
      </c>
      <c r="AX384" s="67">
        <f t="shared" si="966"/>
        <v>0</v>
      </c>
      <c r="AY384" s="119"/>
      <c r="AZ384" s="116">
        <v>0</v>
      </c>
      <c r="BA384" s="74">
        <v>0</v>
      </c>
      <c r="BB384" s="118">
        <v>0</v>
      </c>
      <c r="BC384" s="118">
        <v>0</v>
      </c>
      <c r="BD384" s="67">
        <f t="shared" si="998"/>
        <v>0</v>
      </c>
      <c r="BE384" s="67">
        <f t="shared" si="998"/>
        <v>0</v>
      </c>
      <c r="BF384" s="91">
        <f t="shared" si="967"/>
        <v>0</v>
      </c>
      <c r="BG384" s="119"/>
      <c r="BH384" s="116">
        <v>0</v>
      </c>
      <c r="BI384" s="115">
        <v>0</v>
      </c>
      <c r="BJ384" s="118">
        <v>0</v>
      </c>
      <c r="BK384" s="118">
        <v>0</v>
      </c>
      <c r="BL384" s="67">
        <f t="shared" si="999"/>
        <v>0</v>
      </c>
      <c r="BM384" s="67">
        <f t="shared" si="999"/>
        <v>0</v>
      </c>
      <c r="BN384" s="67">
        <f t="shared" si="969"/>
        <v>0</v>
      </c>
      <c r="BO384" s="119"/>
      <c r="BP384" s="116">
        <v>0</v>
      </c>
      <c r="BQ384" s="115">
        <v>0</v>
      </c>
      <c r="BR384" s="118">
        <v>0</v>
      </c>
      <c r="BS384" s="118">
        <f t="shared" si="986"/>
        <v>0</v>
      </c>
      <c r="BT384" s="67">
        <f t="shared" si="1000"/>
        <v>0</v>
      </c>
      <c r="BU384" s="67">
        <f t="shared" si="1000"/>
        <v>0</v>
      </c>
      <c r="BV384" s="67">
        <f t="shared" si="971"/>
        <v>0</v>
      </c>
      <c r="BW384" s="117"/>
      <c r="BX384" s="116">
        <v>0</v>
      </c>
      <c r="BY384" s="115"/>
      <c r="BZ384" s="118">
        <v>0</v>
      </c>
      <c r="CA384" s="118">
        <v>0</v>
      </c>
      <c r="CB384" s="67">
        <f t="shared" si="1001"/>
        <v>0</v>
      </c>
      <c r="CC384" s="67">
        <f t="shared" si="1001"/>
        <v>0</v>
      </c>
      <c r="CD384" s="67">
        <f t="shared" si="973"/>
        <v>0</v>
      </c>
      <c r="CE384" s="117"/>
      <c r="CF384" s="116">
        <v>0</v>
      </c>
      <c r="CG384" s="115"/>
      <c r="CH384" s="118">
        <v>0</v>
      </c>
      <c r="CI384" s="118"/>
      <c r="CJ384" s="67">
        <f t="shared" si="1002"/>
        <v>0</v>
      </c>
      <c r="CK384" s="67">
        <f t="shared" si="1002"/>
        <v>0</v>
      </c>
      <c r="CL384" s="117"/>
      <c r="CM384" s="116">
        <v>0</v>
      </c>
      <c r="CN384" s="115"/>
      <c r="CO384" s="118">
        <v>0</v>
      </c>
      <c r="CP384" s="118"/>
      <c r="CQ384" s="67">
        <f t="shared" si="1003"/>
        <v>0</v>
      </c>
      <c r="CR384" s="67">
        <f t="shared" si="1003"/>
        <v>0</v>
      </c>
      <c r="CS384" s="80"/>
      <c r="CT384" s="66">
        <f t="shared" si="974"/>
        <v>0</v>
      </c>
      <c r="CU384" s="66">
        <f t="shared" si="975"/>
        <v>0</v>
      </c>
      <c r="CV384" s="66">
        <f t="shared" si="976"/>
        <v>0</v>
      </c>
      <c r="CW384" s="66">
        <f t="shared" si="977"/>
        <v>0</v>
      </c>
      <c r="CX384" s="66">
        <f t="shared" si="1004"/>
        <v>0</v>
      </c>
      <c r="CY384" s="66">
        <f t="shared" si="1004"/>
        <v>0</v>
      </c>
    </row>
    <row r="385" spans="1:103" s="79" customFormat="1" x14ac:dyDescent="0.25">
      <c r="A385" s="90">
        <v>2290059000</v>
      </c>
      <c r="B385" s="130"/>
      <c r="C385" s="129"/>
      <c r="D385" s="129" t="s">
        <v>44</v>
      </c>
      <c r="E385" s="116">
        <v>0</v>
      </c>
      <c r="F385" s="116">
        <v>0</v>
      </c>
      <c r="G385" s="128">
        <v>13605.88</v>
      </c>
      <c r="H385" s="128">
        <v>0</v>
      </c>
      <c r="I385" s="73">
        <f t="shared" si="992"/>
        <v>13605.88</v>
      </c>
      <c r="J385" s="73">
        <f t="shared" si="992"/>
        <v>0</v>
      </c>
      <c r="K385" s="120"/>
      <c r="L385" s="116">
        <v>0</v>
      </c>
      <c r="M385" s="74">
        <v>0</v>
      </c>
      <c r="N385" s="118">
        <v>13605.88</v>
      </c>
      <c r="O385" s="118">
        <v>0</v>
      </c>
      <c r="P385" s="67">
        <f t="shared" si="993"/>
        <v>13605.88</v>
      </c>
      <c r="Q385" s="67">
        <f t="shared" si="993"/>
        <v>0</v>
      </c>
      <c r="R385" s="67">
        <f t="shared" si="961"/>
        <v>0</v>
      </c>
      <c r="S385" s="119"/>
      <c r="T385" s="116">
        <v>0</v>
      </c>
      <c r="U385" s="115">
        <v>0</v>
      </c>
      <c r="V385" s="118">
        <v>13605.88</v>
      </c>
      <c r="W385" s="118">
        <v>0</v>
      </c>
      <c r="X385" s="67">
        <f t="shared" si="994"/>
        <v>13605.88</v>
      </c>
      <c r="Y385" s="67">
        <f t="shared" si="994"/>
        <v>0</v>
      </c>
      <c r="Z385" s="67">
        <f t="shared" si="963"/>
        <v>0</v>
      </c>
      <c r="AA385" s="119"/>
      <c r="AB385" s="116">
        <v>0</v>
      </c>
      <c r="AC385" s="74">
        <v>0</v>
      </c>
      <c r="AD385" s="118">
        <v>13605.88</v>
      </c>
      <c r="AE385" s="118">
        <v>0</v>
      </c>
      <c r="AF385" s="67">
        <f t="shared" si="995"/>
        <v>13605.88</v>
      </c>
      <c r="AG385" s="67">
        <f t="shared" si="995"/>
        <v>0</v>
      </c>
      <c r="AH385" s="67">
        <f t="shared" si="964"/>
        <v>0</v>
      </c>
      <c r="AI385" s="119"/>
      <c r="AJ385" s="116">
        <v>0</v>
      </c>
      <c r="AK385" s="74">
        <v>0</v>
      </c>
      <c r="AL385" s="118">
        <v>13605.88</v>
      </c>
      <c r="AM385" s="118">
        <v>0</v>
      </c>
      <c r="AN385" s="67">
        <f t="shared" si="996"/>
        <v>13605.88</v>
      </c>
      <c r="AO385" s="67">
        <f t="shared" si="996"/>
        <v>0</v>
      </c>
      <c r="AP385" s="67">
        <f t="shared" si="965"/>
        <v>0</v>
      </c>
      <c r="AQ385" s="119"/>
      <c r="AR385" s="116">
        <v>0</v>
      </c>
      <c r="AS385" s="74">
        <v>0</v>
      </c>
      <c r="AT385" s="118">
        <v>13605.88</v>
      </c>
      <c r="AU385" s="118">
        <v>0</v>
      </c>
      <c r="AV385" s="67">
        <f t="shared" si="997"/>
        <v>13605.88</v>
      </c>
      <c r="AW385" s="67">
        <f t="shared" si="997"/>
        <v>0</v>
      </c>
      <c r="AX385" s="67">
        <f t="shared" si="966"/>
        <v>0</v>
      </c>
      <c r="AY385" s="119"/>
      <c r="AZ385" s="116">
        <v>0</v>
      </c>
      <c r="BA385" s="74">
        <v>0</v>
      </c>
      <c r="BB385" s="118">
        <v>13605.88</v>
      </c>
      <c r="BC385" s="118">
        <v>0</v>
      </c>
      <c r="BD385" s="67">
        <f t="shared" si="998"/>
        <v>13605.88</v>
      </c>
      <c r="BE385" s="67">
        <f t="shared" si="998"/>
        <v>0</v>
      </c>
      <c r="BF385" s="91">
        <f t="shared" si="967"/>
        <v>0</v>
      </c>
      <c r="BG385" s="119"/>
      <c r="BH385" s="116">
        <v>0</v>
      </c>
      <c r="BI385" s="115">
        <v>0</v>
      </c>
      <c r="BJ385" s="118">
        <v>13605.88</v>
      </c>
      <c r="BK385" s="118">
        <v>0</v>
      </c>
      <c r="BL385" s="67">
        <f t="shared" si="999"/>
        <v>13605.88</v>
      </c>
      <c r="BM385" s="67">
        <f t="shared" si="999"/>
        <v>0</v>
      </c>
      <c r="BN385" s="67">
        <f t="shared" si="969"/>
        <v>0</v>
      </c>
      <c r="BO385" s="119"/>
      <c r="BP385" s="116">
        <v>0</v>
      </c>
      <c r="BQ385" s="115">
        <v>0</v>
      </c>
      <c r="BR385" s="118">
        <v>13605.88</v>
      </c>
      <c r="BS385" s="118">
        <f t="shared" si="986"/>
        <v>0</v>
      </c>
      <c r="BT385" s="67">
        <f t="shared" si="1000"/>
        <v>13605.88</v>
      </c>
      <c r="BU385" s="67">
        <f t="shared" si="1000"/>
        <v>0</v>
      </c>
      <c r="BV385" s="67">
        <f t="shared" si="971"/>
        <v>0</v>
      </c>
      <c r="BW385" s="117"/>
      <c r="BX385" s="116">
        <v>0</v>
      </c>
      <c r="BY385" s="115"/>
      <c r="BZ385" s="118">
        <v>13605.88</v>
      </c>
      <c r="CA385" s="70">
        <f>AVERAGE(BS385,BK385,BC385,AU385,AM385,AE385,W385,O385,H385)</f>
        <v>0</v>
      </c>
      <c r="CB385" s="67">
        <f t="shared" si="1001"/>
        <v>13605.88</v>
      </c>
      <c r="CC385" s="67">
        <f t="shared" si="1001"/>
        <v>0</v>
      </c>
      <c r="CD385" s="67">
        <f t="shared" si="973"/>
        <v>0</v>
      </c>
      <c r="CE385" s="117"/>
      <c r="CF385" s="116">
        <v>0</v>
      </c>
      <c r="CG385" s="115"/>
      <c r="CH385" s="118">
        <v>13605.88</v>
      </c>
      <c r="CI385" s="118"/>
      <c r="CJ385" s="67">
        <f t="shared" si="1002"/>
        <v>13605.88</v>
      </c>
      <c r="CK385" s="67">
        <f t="shared" si="1002"/>
        <v>0</v>
      </c>
      <c r="CL385" s="117"/>
      <c r="CM385" s="116">
        <v>0</v>
      </c>
      <c r="CN385" s="115"/>
      <c r="CO385" s="118">
        <v>13605.88</v>
      </c>
      <c r="CP385" s="118"/>
      <c r="CQ385" s="67">
        <f t="shared" si="1003"/>
        <v>13605.88</v>
      </c>
      <c r="CR385" s="67">
        <f t="shared" si="1003"/>
        <v>0</v>
      </c>
      <c r="CS385" s="80"/>
      <c r="CT385" s="66">
        <f t="shared" si="974"/>
        <v>0</v>
      </c>
      <c r="CU385" s="66">
        <f t="shared" si="975"/>
        <v>0</v>
      </c>
      <c r="CV385" s="66">
        <f t="shared" si="976"/>
        <v>163270.56000000003</v>
      </c>
      <c r="CW385" s="66">
        <f t="shared" si="977"/>
        <v>0</v>
      </c>
      <c r="CX385" s="66">
        <f t="shared" si="1004"/>
        <v>163270.56000000003</v>
      </c>
      <c r="CY385" s="66">
        <f t="shared" si="1004"/>
        <v>0</v>
      </c>
    </row>
    <row r="386" spans="1:103" x14ac:dyDescent="0.25">
      <c r="A386" s="87">
        <v>2290060000</v>
      </c>
      <c r="B386" s="86"/>
      <c r="C386" s="85" t="s">
        <v>43</v>
      </c>
      <c r="D386" s="84"/>
      <c r="E386" s="83">
        <v>0</v>
      </c>
      <c r="F386" s="83">
        <v>0</v>
      </c>
      <c r="G386" s="110">
        <v>0</v>
      </c>
      <c r="H386" s="110">
        <v>0</v>
      </c>
      <c r="I386" s="62">
        <f>E386</f>
        <v>0</v>
      </c>
      <c r="J386" s="62">
        <f>F386</f>
        <v>0</v>
      </c>
      <c r="K386" s="120"/>
      <c r="L386" s="110">
        <v>0</v>
      </c>
      <c r="M386" s="126">
        <v>0</v>
      </c>
      <c r="N386" s="82">
        <v>0</v>
      </c>
      <c r="O386" s="82">
        <v>0</v>
      </c>
      <c r="P386" s="61">
        <f>L386</f>
        <v>0</v>
      </c>
      <c r="Q386" s="61">
        <f>M386</f>
        <v>0</v>
      </c>
      <c r="R386" s="61">
        <f t="shared" si="961"/>
        <v>0</v>
      </c>
      <c r="S386" s="119"/>
      <c r="T386" s="110">
        <v>0</v>
      </c>
      <c r="U386" s="82">
        <v>0</v>
      </c>
      <c r="V386" s="82">
        <v>0</v>
      </c>
      <c r="W386" s="82">
        <v>0</v>
      </c>
      <c r="X386" s="61">
        <f>T386</f>
        <v>0</v>
      </c>
      <c r="Y386" s="61">
        <f>U386</f>
        <v>0</v>
      </c>
      <c r="Z386" s="61">
        <f t="shared" si="963"/>
        <v>0</v>
      </c>
      <c r="AA386" s="119"/>
      <c r="AB386" s="110">
        <v>0</v>
      </c>
      <c r="AC386" s="83">
        <v>0</v>
      </c>
      <c r="AD386" s="82">
        <v>0</v>
      </c>
      <c r="AE386" s="82">
        <v>0</v>
      </c>
      <c r="AF386" s="61">
        <f>AB386</f>
        <v>0</v>
      </c>
      <c r="AG386" s="61">
        <f>AC386</f>
        <v>0</v>
      </c>
      <c r="AH386" s="61">
        <f t="shared" si="964"/>
        <v>0</v>
      </c>
      <c r="AI386" s="119"/>
      <c r="AJ386" s="110">
        <v>0</v>
      </c>
      <c r="AK386" s="126">
        <v>0</v>
      </c>
      <c r="AL386" s="82">
        <v>0</v>
      </c>
      <c r="AM386" s="82">
        <v>0</v>
      </c>
      <c r="AN386" s="61">
        <f>AJ386</f>
        <v>0</v>
      </c>
      <c r="AO386" s="61">
        <f>AK386</f>
        <v>0</v>
      </c>
      <c r="AP386" s="61">
        <f t="shared" si="965"/>
        <v>0</v>
      </c>
      <c r="AQ386" s="119"/>
      <c r="AR386" s="110">
        <v>0</v>
      </c>
      <c r="AS386" s="83">
        <v>0</v>
      </c>
      <c r="AT386" s="82">
        <v>0</v>
      </c>
      <c r="AU386" s="82">
        <v>0</v>
      </c>
      <c r="AV386" s="61">
        <f>AR386</f>
        <v>0</v>
      </c>
      <c r="AW386" s="61">
        <f>AS386</f>
        <v>0</v>
      </c>
      <c r="AX386" s="61">
        <f t="shared" si="966"/>
        <v>0</v>
      </c>
      <c r="AY386" s="119"/>
      <c r="AZ386" s="110">
        <v>0</v>
      </c>
      <c r="BA386" s="126">
        <v>0</v>
      </c>
      <c r="BB386" s="82">
        <v>0</v>
      </c>
      <c r="BC386" s="82">
        <v>0</v>
      </c>
      <c r="BD386" s="61">
        <f>AZ386</f>
        <v>0</v>
      </c>
      <c r="BE386" s="61">
        <f>BA386</f>
        <v>0</v>
      </c>
      <c r="BF386" s="99">
        <f t="shared" si="967"/>
        <v>0</v>
      </c>
      <c r="BG386" s="119"/>
      <c r="BH386" s="110">
        <v>0</v>
      </c>
      <c r="BI386" s="82">
        <v>0</v>
      </c>
      <c r="BJ386" s="82">
        <v>0</v>
      </c>
      <c r="BK386" s="82">
        <v>0</v>
      </c>
      <c r="BL386" s="61">
        <f>BH386</f>
        <v>0</v>
      </c>
      <c r="BM386" s="61">
        <f>BI386</f>
        <v>0</v>
      </c>
      <c r="BN386" s="61">
        <f t="shared" si="969"/>
        <v>0</v>
      </c>
      <c r="BO386" s="119"/>
      <c r="BP386" s="110">
        <v>0</v>
      </c>
      <c r="BQ386" s="82">
        <v>0</v>
      </c>
      <c r="BR386" s="82">
        <v>0</v>
      </c>
      <c r="BS386" s="82">
        <f t="shared" si="986"/>
        <v>0</v>
      </c>
      <c r="BT386" s="61">
        <f>BP386</f>
        <v>0</v>
      </c>
      <c r="BU386" s="61">
        <f>BQ386</f>
        <v>0</v>
      </c>
      <c r="BV386" s="61">
        <f t="shared" si="971"/>
        <v>0</v>
      </c>
      <c r="BW386" s="117"/>
      <c r="BX386" s="110">
        <v>0</v>
      </c>
      <c r="BY386" s="110">
        <v>0</v>
      </c>
      <c r="BZ386" s="82">
        <v>0</v>
      </c>
      <c r="CA386" s="82">
        <f>AVERAGE(BS386,BK386,BC386,AU386,AM386,AE386,W386,O386,H386)</f>
        <v>0</v>
      </c>
      <c r="CB386" s="61">
        <f>BX386</f>
        <v>0</v>
      </c>
      <c r="CC386" s="61">
        <f>BY386</f>
        <v>0</v>
      </c>
      <c r="CD386" s="61">
        <f t="shared" si="973"/>
        <v>0</v>
      </c>
      <c r="CE386" s="117"/>
      <c r="CF386" s="110">
        <v>0</v>
      </c>
      <c r="CG386" s="82"/>
      <c r="CH386" s="82">
        <v>0</v>
      </c>
      <c r="CI386" s="82"/>
      <c r="CJ386" s="61">
        <f>CF386</f>
        <v>0</v>
      </c>
      <c r="CK386" s="61">
        <f>CG386</f>
        <v>0</v>
      </c>
      <c r="CL386" s="117"/>
      <c r="CM386" s="110">
        <v>0</v>
      </c>
      <c r="CN386" s="82"/>
      <c r="CO386" s="82">
        <v>0</v>
      </c>
      <c r="CP386" s="82"/>
      <c r="CQ386" s="61">
        <f>CM386</f>
        <v>0</v>
      </c>
      <c r="CR386" s="61">
        <f>CN386</f>
        <v>0</v>
      </c>
      <c r="CS386" s="50"/>
      <c r="CT386" s="60">
        <f t="shared" si="974"/>
        <v>0</v>
      </c>
      <c r="CU386" s="60">
        <f t="shared" si="975"/>
        <v>0</v>
      </c>
      <c r="CV386" s="60">
        <f t="shared" si="976"/>
        <v>0</v>
      </c>
      <c r="CW386" s="60">
        <f t="shared" si="977"/>
        <v>0</v>
      </c>
      <c r="CX386" s="60">
        <f t="shared" si="1004"/>
        <v>0</v>
      </c>
      <c r="CY386" s="60">
        <f t="shared" si="1004"/>
        <v>0</v>
      </c>
    </row>
    <row r="387" spans="1:103" x14ac:dyDescent="0.25">
      <c r="A387" s="87">
        <v>2290070000</v>
      </c>
      <c r="B387" s="86"/>
      <c r="C387" s="85" t="s">
        <v>42</v>
      </c>
      <c r="D387" s="84"/>
      <c r="E387" s="83">
        <v>708</v>
      </c>
      <c r="F387" s="83">
        <v>4962.71</v>
      </c>
      <c r="G387" s="110">
        <v>0</v>
      </c>
      <c r="H387" s="110">
        <v>0</v>
      </c>
      <c r="I387" s="62">
        <f>E387</f>
        <v>708</v>
      </c>
      <c r="J387" s="62">
        <f>F387</f>
        <v>4962.71</v>
      </c>
      <c r="K387" s="120"/>
      <c r="L387" s="83">
        <v>708</v>
      </c>
      <c r="M387" s="83">
        <v>4962.71</v>
      </c>
      <c r="N387" s="82">
        <v>0</v>
      </c>
      <c r="O387" s="82">
        <v>0</v>
      </c>
      <c r="P387" s="61">
        <f>L387</f>
        <v>708</v>
      </c>
      <c r="Q387" s="61">
        <f>M387</f>
        <v>4962.71</v>
      </c>
      <c r="R387" s="61">
        <f t="shared" si="961"/>
        <v>9925.42</v>
      </c>
      <c r="S387" s="119"/>
      <c r="T387" s="83">
        <v>708</v>
      </c>
      <c r="U387" s="81">
        <v>7015</v>
      </c>
      <c r="V387" s="82">
        <v>0</v>
      </c>
      <c r="W387" s="82">
        <v>0</v>
      </c>
      <c r="X387" s="61">
        <f>T387</f>
        <v>708</v>
      </c>
      <c r="Y387" s="61">
        <f>U387</f>
        <v>7015</v>
      </c>
      <c r="Z387" s="61">
        <f t="shared" si="963"/>
        <v>16940.419999999998</v>
      </c>
      <c r="AA387" s="119"/>
      <c r="AB387" s="83">
        <v>708</v>
      </c>
      <c r="AC387" s="83">
        <v>5516</v>
      </c>
      <c r="AD387" s="82">
        <v>0</v>
      </c>
      <c r="AE387" s="82">
        <v>32846</v>
      </c>
      <c r="AF387" s="61">
        <f>AB387</f>
        <v>708</v>
      </c>
      <c r="AG387" s="61">
        <f>AC387</f>
        <v>5516</v>
      </c>
      <c r="AH387" s="61">
        <f t="shared" si="964"/>
        <v>22456.42</v>
      </c>
      <c r="AI387" s="119"/>
      <c r="AJ387" s="83">
        <v>708</v>
      </c>
      <c r="AK387" s="83">
        <v>9963</v>
      </c>
      <c r="AL387" s="82">
        <v>0</v>
      </c>
      <c r="AM387" s="82">
        <v>0</v>
      </c>
      <c r="AN387" s="61">
        <f>AJ387</f>
        <v>708</v>
      </c>
      <c r="AO387" s="61">
        <f>AK387</f>
        <v>9963</v>
      </c>
      <c r="AP387" s="61">
        <f t="shared" si="965"/>
        <v>32419.42</v>
      </c>
      <c r="AQ387" s="119"/>
      <c r="AR387" s="83">
        <v>708</v>
      </c>
      <c r="AS387" s="83">
        <v>4963</v>
      </c>
      <c r="AT387" s="82">
        <v>0</v>
      </c>
      <c r="AU387" s="82">
        <v>0</v>
      </c>
      <c r="AV387" s="61">
        <f>AR387</f>
        <v>708</v>
      </c>
      <c r="AW387" s="61">
        <f>AS387</f>
        <v>4963</v>
      </c>
      <c r="AX387" s="61">
        <f t="shared" si="966"/>
        <v>37382.42</v>
      </c>
      <c r="AY387" s="119"/>
      <c r="AZ387" s="83">
        <v>708</v>
      </c>
      <c r="BA387" s="83">
        <v>5343</v>
      </c>
      <c r="BB387" s="82">
        <v>0</v>
      </c>
      <c r="BC387" s="82">
        <v>12321</v>
      </c>
      <c r="BD387" s="61">
        <f>AZ387</f>
        <v>708</v>
      </c>
      <c r="BE387" s="61">
        <f>BA387</f>
        <v>5343</v>
      </c>
      <c r="BF387" s="99">
        <f t="shared" si="967"/>
        <v>42725.42</v>
      </c>
      <c r="BG387" s="119"/>
      <c r="BH387" s="83">
        <v>708</v>
      </c>
      <c r="BI387" s="81">
        <v>0</v>
      </c>
      <c r="BJ387" s="82">
        <v>0</v>
      </c>
      <c r="BK387" s="82">
        <v>0</v>
      </c>
      <c r="BL387" s="61">
        <f>BH387</f>
        <v>708</v>
      </c>
      <c r="BM387" s="61">
        <f>BI387</f>
        <v>0</v>
      </c>
      <c r="BN387" s="61">
        <f t="shared" si="969"/>
        <v>42725.42</v>
      </c>
      <c r="BO387" s="119"/>
      <c r="BP387" s="83">
        <v>708</v>
      </c>
      <c r="BQ387" s="81">
        <v>6552.71</v>
      </c>
      <c r="BR387" s="82">
        <v>0</v>
      </c>
      <c r="BS387" s="82">
        <f t="shared" si="986"/>
        <v>5645.875</v>
      </c>
      <c r="BT387" s="61">
        <f>BP387</f>
        <v>708</v>
      </c>
      <c r="BU387" s="61">
        <f>BQ387</f>
        <v>6552.71</v>
      </c>
      <c r="BV387" s="61">
        <f t="shared" si="971"/>
        <v>49278.13</v>
      </c>
      <c r="BW387" s="117"/>
      <c r="BX387" s="83">
        <v>708</v>
      </c>
      <c r="BY387" s="81">
        <v>5367</v>
      </c>
      <c r="BZ387" s="82">
        <v>0</v>
      </c>
      <c r="CA387" s="82">
        <f>AVERAGE(BS387,BK387,BC387,AU387,AM387,AE387,W387,O387,H387)</f>
        <v>5645.875</v>
      </c>
      <c r="CB387" s="61">
        <f>BX387</f>
        <v>708</v>
      </c>
      <c r="CC387" s="61">
        <f>BY387</f>
        <v>5367</v>
      </c>
      <c r="CD387" s="61">
        <f t="shared" si="973"/>
        <v>54645.13</v>
      </c>
      <c r="CE387" s="117"/>
      <c r="CF387" s="83">
        <v>708</v>
      </c>
      <c r="CG387" s="81"/>
      <c r="CH387" s="82">
        <v>0</v>
      </c>
      <c r="CI387" s="82"/>
      <c r="CJ387" s="61">
        <f>CF387</f>
        <v>708</v>
      </c>
      <c r="CK387" s="61">
        <f>CG387</f>
        <v>0</v>
      </c>
      <c r="CL387" s="117"/>
      <c r="CM387" s="83">
        <v>708</v>
      </c>
      <c r="CN387" s="81"/>
      <c r="CO387" s="82">
        <v>0</v>
      </c>
      <c r="CP387" s="82"/>
      <c r="CQ387" s="61">
        <f>CM387</f>
        <v>708</v>
      </c>
      <c r="CR387" s="61">
        <f>CN387</f>
        <v>0</v>
      </c>
      <c r="CS387" s="50"/>
      <c r="CT387" s="60">
        <f t="shared" si="974"/>
        <v>8496</v>
      </c>
      <c r="CU387" s="60">
        <f t="shared" si="975"/>
        <v>54645.13</v>
      </c>
      <c r="CV387" s="60">
        <f t="shared" si="976"/>
        <v>0</v>
      </c>
      <c r="CW387" s="60">
        <f t="shared" si="977"/>
        <v>56458.75</v>
      </c>
      <c r="CX387" s="60">
        <f t="shared" si="1004"/>
        <v>8496</v>
      </c>
      <c r="CY387" s="60">
        <f t="shared" si="1004"/>
        <v>54645.13</v>
      </c>
    </row>
    <row r="388" spans="1:103" x14ac:dyDescent="0.25">
      <c r="A388" s="87">
        <v>2290080000</v>
      </c>
      <c r="B388" s="86"/>
      <c r="C388" s="85" t="s">
        <v>41</v>
      </c>
      <c r="D388" s="84"/>
      <c r="E388" s="83">
        <v>35723.85</v>
      </c>
      <c r="F388" s="83">
        <f>F389+F390</f>
        <v>37367.9</v>
      </c>
      <c r="G388" s="83">
        <f>G389+G390</f>
        <v>0</v>
      </c>
      <c r="H388" s="83">
        <f>H389+H390</f>
        <v>31400</v>
      </c>
      <c r="I388" s="83">
        <f>I389+I390</f>
        <v>35723.85</v>
      </c>
      <c r="J388" s="83">
        <f>J389+J390</f>
        <v>68767.899999999994</v>
      </c>
      <c r="K388" s="120"/>
      <c r="L388" s="83">
        <v>26920.37</v>
      </c>
      <c r="M388" s="83">
        <f>M389+M390</f>
        <v>32300</v>
      </c>
      <c r="N388" s="81">
        <f>N389+N390</f>
        <v>0</v>
      </c>
      <c r="O388" s="81">
        <f>O389+O390</f>
        <v>5444</v>
      </c>
      <c r="P388" s="81">
        <f>P389+P390</f>
        <v>26920.37</v>
      </c>
      <c r="Q388" s="81">
        <f>Q389+Q390</f>
        <v>37744</v>
      </c>
      <c r="R388" s="61">
        <f t="shared" si="961"/>
        <v>106511.9</v>
      </c>
      <c r="S388" s="119"/>
      <c r="T388" s="83">
        <v>20000</v>
      </c>
      <c r="U388" s="81">
        <f>U389+U390</f>
        <v>20652</v>
      </c>
      <c r="V388" s="81">
        <f>V389+V390</f>
        <v>0</v>
      </c>
      <c r="W388" s="81">
        <f>W389+W390</f>
        <v>63775</v>
      </c>
      <c r="X388" s="81">
        <f>X389+X390</f>
        <v>20000</v>
      </c>
      <c r="Y388" s="81">
        <f>Y389+Y390</f>
        <v>84427</v>
      </c>
      <c r="Z388" s="61">
        <f t="shared" si="963"/>
        <v>190938.9</v>
      </c>
      <c r="AA388" s="119"/>
      <c r="AB388" s="83">
        <v>22279.65</v>
      </c>
      <c r="AC388" s="83">
        <f>AC389+AC390</f>
        <v>80595</v>
      </c>
      <c r="AD388" s="81">
        <f>AD389+AD390</f>
        <v>0</v>
      </c>
      <c r="AE388" s="81">
        <f>AE389+AE390</f>
        <v>30676</v>
      </c>
      <c r="AF388" s="81">
        <f>AF389+AF390</f>
        <v>22279.65</v>
      </c>
      <c r="AG388" s="81">
        <f>AG389+AG390</f>
        <v>111271</v>
      </c>
      <c r="AH388" s="61">
        <f t="shared" si="964"/>
        <v>302209.90000000002</v>
      </c>
      <c r="AI388" s="119"/>
      <c r="AJ388" s="83">
        <v>22279.65</v>
      </c>
      <c r="AK388" s="83">
        <f>AK389+AK390</f>
        <v>23173</v>
      </c>
      <c r="AL388" s="81">
        <f>AL389+AL390</f>
        <v>0</v>
      </c>
      <c r="AM388" s="81">
        <f>AM389+AM390</f>
        <v>14287</v>
      </c>
      <c r="AN388" s="81">
        <f>AN389+AN390</f>
        <v>22279.65</v>
      </c>
      <c r="AO388" s="81">
        <f>AO389+AO390</f>
        <v>37460</v>
      </c>
      <c r="AP388" s="61">
        <f t="shared" si="965"/>
        <v>339669.9</v>
      </c>
      <c r="AQ388" s="119"/>
      <c r="AR388" s="83">
        <v>22279.65</v>
      </c>
      <c r="AS388" s="83">
        <f>AS389+AS390</f>
        <v>59877</v>
      </c>
      <c r="AT388" s="81">
        <f>AT389+AT390</f>
        <v>0</v>
      </c>
      <c r="AU388" s="81">
        <f>AU389+AU390</f>
        <v>8818</v>
      </c>
      <c r="AV388" s="81">
        <f>AV389+AV390</f>
        <v>22279.65</v>
      </c>
      <c r="AW388" s="81">
        <f>AW389+AW390</f>
        <v>68695</v>
      </c>
      <c r="AX388" s="61">
        <f t="shared" si="966"/>
        <v>408364.9</v>
      </c>
      <c r="AY388" s="119"/>
      <c r="AZ388" s="83">
        <v>22279.65</v>
      </c>
      <c r="BA388" s="83">
        <f>BA389+BA390</f>
        <v>27428</v>
      </c>
      <c r="BB388" s="81">
        <f>BB389+BB390</f>
        <v>0</v>
      </c>
      <c r="BC388" s="81">
        <f>BC389+BC390</f>
        <v>25733</v>
      </c>
      <c r="BD388" s="81">
        <f>BD389+BD390</f>
        <v>22279.65</v>
      </c>
      <c r="BE388" s="81">
        <f>BE389+BE390</f>
        <v>53161</v>
      </c>
      <c r="BF388" s="99">
        <f t="shared" si="967"/>
        <v>461525.9</v>
      </c>
      <c r="BG388" s="119"/>
      <c r="BH388" s="83">
        <v>22279.65</v>
      </c>
      <c r="BI388" s="81">
        <f>BI389+BI390</f>
        <v>24789</v>
      </c>
      <c r="BJ388" s="81">
        <f>BJ389+BJ390</f>
        <v>0</v>
      </c>
      <c r="BK388" s="81">
        <f>BK389+BK390</f>
        <v>24789</v>
      </c>
      <c r="BL388" s="81">
        <f>BL389+BL390</f>
        <v>22279.65</v>
      </c>
      <c r="BM388" s="81">
        <f>BM389+BM390</f>
        <v>49578</v>
      </c>
      <c r="BN388" s="61">
        <f t="shared" si="969"/>
        <v>511103.9</v>
      </c>
      <c r="BO388" s="119"/>
      <c r="BP388" s="83">
        <v>22279.65</v>
      </c>
      <c r="BQ388" s="81">
        <f>BQ389+BQ390</f>
        <v>35242.81</v>
      </c>
      <c r="BR388" s="81">
        <f>BR389+BR390</f>
        <v>0</v>
      </c>
      <c r="BS388" s="82">
        <f t="shared" si="986"/>
        <v>25615.25</v>
      </c>
      <c r="BT388" s="81">
        <f>BT389+BT390</f>
        <v>22279.65</v>
      </c>
      <c r="BU388" s="81">
        <f>BU389+BU390</f>
        <v>60858.06</v>
      </c>
      <c r="BV388" s="61">
        <f t="shared" si="971"/>
        <v>571961.96</v>
      </c>
      <c r="BW388" s="117"/>
      <c r="BX388" s="83">
        <f>SUM(BX389:BX390)</f>
        <v>22279.65</v>
      </c>
      <c r="BY388" s="83">
        <f>SUM(BY389:BY390)</f>
        <v>34075</v>
      </c>
      <c r="BZ388" s="81">
        <f>BZ389+BZ390</f>
        <v>0</v>
      </c>
      <c r="CA388" s="81">
        <f>CA389+CA390</f>
        <v>25615.25</v>
      </c>
      <c r="CB388" s="81">
        <f>CB389+CB390</f>
        <v>22279.65</v>
      </c>
      <c r="CC388" s="81">
        <f>CC389+CC390</f>
        <v>59690.25</v>
      </c>
      <c r="CD388" s="61">
        <f t="shared" si="973"/>
        <v>631652.21</v>
      </c>
      <c r="CE388" s="117"/>
      <c r="CF388" s="83">
        <v>22279.65</v>
      </c>
      <c r="CG388" s="81"/>
      <c r="CH388" s="81">
        <f>CH389+CH390</f>
        <v>0</v>
      </c>
      <c r="CI388" s="81"/>
      <c r="CJ388" s="81">
        <f>CJ389+CJ390</f>
        <v>22279.65</v>
      </c>
      <c r="CK388" s="81">
        <f>CK389+CK390</f>
        <v>0</v>
      </c>
      <c r="CL388" s="117"/>
      <c r="CM388" s="83">
        <v>22279.65</v>
      </c>
      <c r="CN388" s="81"/>
      <c r="CO388" s="81">
        <f>CO389+CO390</f>
        <v>0</v>
      </c>
      <c r="CP388" s="81"/>
      <c r="CQ388" s="81">
        <f>CQ389+CQ390</f>
        <v>22279.65</v>
      </c>
      <c r="CR388" s="81">
        <f>CR389+CR390</f>
        <v>0</v>
      </c>
      <c r="CS388" s="50"/>
      <c r="CT388" s="60">
        <f t="shared" si="974"/>
        <v>283161.06999999995</v>
      </c>
      <c r="CU388" s="60">
        <f t="shared" si="975"/>
        <v>375499.71</v>
      </c>
      <c r="CV388" s="60">
        <f t="shared" si="976"/>
        <v>0</v>
      </c>
      <c r="CW388" s="60">
        <f t="shared" si="977"/>
        <v>256152.5</v>
      </c>
      <c r="CX388" s="60">
        <f>CX389+CX390</f>
        <v>283161.06999999995</v>
      </c>
      <c r="CY388" s="60">
        <f>CY389+CY390</f>
        <v>631652.21</v>
      </c>
    </row>
    <row r="389" spans="1:103" s="79" customFormat="1" x14ac:dyDescent="0.25">
      <c r="A389" s="90">
        <v>2290080100</v>
      </c>
      <c r="B389" s="89"/>
      <c r="C389" s="88"/>
      <c r="D389" s="88" t="s">
        <v>40</v>
      </c>
      <c r="E389" s="116">
        <v>35723.85</v>
      </c>
      <c r="F389" s="116">
        <v>37367.9</v>
      </c>
      <c r="G389" s="128">
        <v>0</v>
      </c>
      <c r="H389" s="128">
        <v>31400</v>
      </c>
      <c r="I389" s="73">
        <f>E389+G389</f>
        <v>35723.85</v>
      </c>
      <c r="J389" s="73">
        <f>F389+H389</f>
        <v>68767.899999999994</v>
      </c>
      <c r="K389" s="120"/>
      <c r="L389" s="128">
        <v>26920.37</v>
      </c>
      <c r="M389" s="74">
        <v>32300</v>
      </c>
      <c r="N389" s="118">
        <v>0</v>
      </c>
      <c r="O389" s="118">
        <v>5444</v>
      </c>
      <c r="P389" s="67">
        <f>L389+N389</f>
        <v>26920.37</v>
      </c>
      <c r="Q389" s="67">
        <f>M389+O389</f>
        <v>37744</v>
      </c>
      <c r="R389" s="67">
        <f t="shared" si="961"/>
        <v>106511.9</v>
      </c>
      <c r="S389" s="119"/>
      <c r="T389" s="128">
        <v>20000</v>
      </c>
      <c r="U389" s="118">
        <v>20652</v>
      </c>
      <c r="V389" s="118">
        <v>0</v>
      </c>
      <c r="W389" s="118">
        <v>63775</v>
      </c>
      <c r="X389" s="67">
        <f>T389+V389</f>
        <v>20000</v>
      </c>
      <c r="Y389" s="67">
        <f>U389+W389</f>
        <v>84427</v>
      </c>
      <c r="Z389" s="67">
        <f t="shared" si="963"/>
        <v>190938.9</v>
      </c>
      <c r="AA389" s="119"/>
      <c r="AB389" s="128">
        <v>22279.65</v>
      </c>
      <c r="AC389" s="74">
        <v>57673</v>
      </c>
      <c r="AD389" s="118">
        <v>0</v>
      </c>
      <c r="AE389" s="118">
        <v>30676</v>
      </c>
      <c r="AF389" s="67">
        <f>AB389+AD389</f>
        <v>22279.65</v>
      </c>
      <c r="AG389" s="67">
        <f>AC389+AE389</f>
        <v>88349</v>
      </c>
      <c r="AH389" s="67">
        <f t="shared" si="964"/>
        <v>279287.90000000002</v>
      </c>
      <c r="AI389" s="119"/>
      <c r="AJ389" s="128">
        <v>22279.65</v>
      </c>
      <c r="AK389" s="74">
        <v>23173</v>
      </c>
      <c r="AL389" s="118">
        <v>0</v>
      </c>
      <c r="AM389" s="118">
        <v>14287</v>
      </c>
      <c r="AN389" s="67">
        <f>AJ389+AL389</f>
        <v>22279.65</v>
      </c>
      <c r="AO389" s="67">
        <f>AK389+AM389</f>
        <v>37460</v>
      </c>
      <c r="AP389" s="67">
        <f t="shared" si="965"/>
        <v>316747.90000000002</v>
      </c>
      <c r="AQ389" s="119"/>
      <c r="AR389" s="128">
        <v>22279.65</v>
      </c>
      <c r="AS389" s="74">
        <v>59877</v>
      </c>
      <c r="AT389" s="118">
        <v>0</v>
      </c>
      <c r="AU389" s="118">
        <v>8818</v>
      </c>
      <c r="AV389" s="67">
        <f>AR389+AT389</f>
        <v>22279.65</v>
      </c>
      <c r="AW389" s="67">
        <f>AS389+AU389</f>
        <v>68695</v>
      </c>
      <c r="AX389" s="67">
        <f t="shared" si="966"/>
        <v>385442.9</v>
      </c>
      <c r="AY389" s="119"/>
      <c r="AZ389" s="128">
        <v>22279.65</v>
      </c>
      <c r="BA389" s="74">
        <v>27428</v>
      </c>
      <c r="BB389" s="118">
        <v>0</v>
      </c>
      <c r="BC389" s="118">
        <v>25733</v>
      </c>
      <c r="BD389" s="67">
        <f>AZ389+BB389</f>
        <v>22279.65</v>
      </c>
      <c r="BE389" s="67">
        <f>BA389+BC389</f>
        <v>53161</v>
      </c>
      <c r="BF389" s="91">
        <f t="shared" si="967"/>
        <v>438603.9</v>
      </c>
      <c r="BG389" s="119"/>
      <c r="BH389" s="128">
        <v>22279.65</v>
      </c>
      <c r="BI389" s="118">
        <v>24789</v>
      </c>
      <c r="BJ389" s="118">
        <v>0</v>
      </c>
      <c r="BK389" s="118">
        <v>24789</v>
      </c>
      <c r="BL389" s="67">
        <f>BH389+BJ389</f>
        <v>22279.65</v>
      </c>
      <c r="BM389" s="67">
        <f>BI389+BK389</f>
        <v>49578</v>
      </c>
      <c r="BN389" s="67">
        <f t="shared" si="969"/>
        <v>488181.9</v>
      </c>
      <c r="BO389" s="119"/>
      <c r="BP389" s="128">
        <v>22279.65</v>
      </c>
      <c r="BQ389" s="118">
        <v>35242.81</v>
      </c>
      <c r="BR389" s="118">
        <v>0</v>
      </c>
      <c r="BS389" s="118">
        <f t="shared" si="986"/>
        <v>25615.25</v>
      </c>
      <c r="BT389" s="67">
        <f>BP389+BR389</f>
        <v>22279.65</v>
      </c>
      <c r="BU389" s="67">
        <f>BQ389+BS389</f>
        <v>60858.06</v>
      </c>
      <c r="BV389" s="67">
        <f t="shared" si="971"/>
        <v>549039.96</v>
      </c>
      <c r="BW389" s="117"/>
      <c r="BX389" s="128">
        <v>22279.65</v>
      </c>
      <c r="BY389" s="118">
        <v>34075</v>
      </c>
      <c r="BZ389" s="118">
        <v>0</v>
      </c>
      <c r="CA389" s="70">
        <f>AVERAGE(BS389,BK389,BC389,AU389,AM389,AE389,W389,O389,H389)</f>
        <v>25615.25</v>
      </c>
      <c r="CB389" s="67">
        <f>BX389+BZ389</f>
        <v>22279.65</v>
      </c>
      <c r="CC389" s="67">
        <f>BY389+CA389</f>
        <v>59690.25</v>
      </c>
      <c r="CD389" s="67">
        <f t="shared" si="973"/>
        <v>608730.21</v>
      </c>
      <c r="CE389" s="117"/>
      <c r="CF389" s="128">
        <v>22279.65</v>
      </c>
      <c r="CG389" s="118"/>
      <c r="CH389" s="118">
        <v>0</v>
      </c>
      <c r="CI389" s="118"/>
      <c r="CJ389" s="67">
        <f>CF389+CH389</f>
        <v>22279.65</v>
      </c>
      <c r="CK389" s="67">
        <f>CG389+CI389</f>
        <v>0</v>
      </c>
      <c r="CL389" s="117"/>
      <c r="CM389" s="128">
        <v>22279.65</v>
      </c>
      <c r="CN389" s="118"/>
      <c r="CO389" s="118">
        <v>0</v>
      </c>
      <c r="CP389" s="118"/>
      <c r="CQ389" s="67">
        <f>CM389+CO389</f>
        <v>22279.65</v>
      </c>
      <c r="CR389" s="67">
        <f>CN389+CP389</f>
        <v>0</v>
      </c>
      <c r="CS389" s="80"/>
      <c r="CT389" s="66">
        <f t="shared" si="974"/>
        <v>283161.06999999995</v>
      </c>
      <c r="CU389" s="66">
        <f t="shared" si="975"/>
        <v>352577.71</v>
      </c>
      <c r="CV389" s="66">
        <f t="shared" si="976"/>
        <v>0</v>
      </c>
      <c r="CW389" s="66">
        <f t="shared" si="977"/>
        <v>256152.5</v>
      </c>
      <c r="CX389" s="66">
        <f>I389+P389+X389+AF389+AN389+AV389+BD389+BL389+BT389+CB389+CJ389+CQ389</f>
        <v>283161.06999999995</v>
      </c>
      <c r="CY389" s="66">
        <f>J389+Q389+Y389+AG389+AO389+AW389+BE389+BM389+BU389+CC389+CK389+CR389</f>
        <v>608730.21</v>
      </c>
    </row>
    <row r="390" spans="1:103" s="79" customFormat="1" x14ac:dyDescent="0.25">
      <c r="A390" s="90">
        <v>2290080200</v>
      </c>
      <c r="B390" s="89"/>
      <c r="C390" s="88"/>
      <c r="D390" s="88" t="s">
        <v>39</v>
      </c>
      <c r="E390" s="116">
        <v>0</v>
      </c>
      <c r="F390" s="116">
        <v>0</v>
      </c>
      <c r="G390" s="116">
        <v>0</v>
      </c>
      <c r="H390" s="116">
        <v>0</v>
      </c>
      <c r="I390" s="73">
        <f>E390+G390</f>
        <v>0</v>
      </c>
      <c r="J390" s="73">
        <f>F390+H390</f>
        <v>0</v>
      </c>
      <c r="K390" s="120"/>
      <c r="L390" s="116">
        <v>0</v>
      </c>
      <c r="M390" s="74">
        <v>0</v>
      </c>
      <c r="N390" s="115">
        <v>0</v>
      </c>
      <c r="O390" s="115">
        <v>0</v>
      </c>
      <c r="P390" s="67">
        <f>L390+N390</f>
        <v>0</v>
      </c>
      <c r="Q390" s="67">
        <f>M390+O390</f>
        <v>0</v>
      </c>
      <c r="R390" s="67">
        <f t="shared" si="961"/>
        <v>0</v>
      </c>
      <c r="S390" s="119"/>
      <c r="T390" s="116">
        <v>0</v>
      </c>
      <c r="U390" s="115">
        <v>0</v>
      </c>
      <c r="V390" s="115">
        <v>0</v>
      </c>
      <c r="W390" s="115">
        <v>0</v>
      </c>
      <c r="X390" s="67">
        <f>T390+V390</f>
        <v>0</v>
      </c>
      <c r="Y390" s="67">
        <f>U390+W390</f>
        <v>0</v>
      </c>
      <c r="Z390" s="67">
        <f t="shared" si="963"/>
        <v>0</v>
      </c>
      <c r="AA390" s="119"/>
      <c r="AB390" s="116">
        <v>0</v>
      </c>
      <c r="AC390" s="74">
        <v>22922</v>
      </c>
      <c r="AD390" s="115">
        <v>0</v>
      </c>
      <c r="AE390" s="115">
        <v>0</v>
      </c>
      <c r="AF390" s="67">
        <f>AB390+AD390</f>
        <v>0</v>
      </c>
      <c r="AG390" s="67">
        <f>AC390+AE390</f>
        <v>22922</v>
      </c>
      <c r="AH390" s="67">
        <f t="shared" si="964"/>
        <v>22922</v>
      </c>
      <c r="AI390" s="119"/>
      <c r="AJ390" s="116">
        <v>0</v>
      </c>
      <c r="AK390" s="74">
        <v>0</v>
      </c>
      <c r="AL390" s="115">
        <v>0</v>
      </c>
      <c r="AM390" s="115">
        <v>0</v>
      </c>
      <c r="AN390" s="67">
        <f>AJ390+AL390</f>
        <v>0</v>
      </c>
      <c r="AO390" s="67">
        <f>AK390+AM390</f>
        <v>0</v>
      </c>
      <c r="AP390" s="67">
        <f t="shared" si="965"/>
        <v>22922</v>
      </c>
      <c r="AQ390" s="119"/>
      <c r="AR390" s="116">
        <v>0</v>
      </c>
      <c r="AS390" s="74">
        <v>0</v>
      </c>
      <c r="AT390" s="115">
        <v>0</v>
      </c>
      <c r="AU390" s="115">
        <v>0</v>
      </c>
      <c r="AV390" s="67">
        <f>AR390+AT390</f>
        <v>0</v>
      </c>
      <c r="AW390" s="67">
        <f>AS390+AU390</f>
        <v>0</v>
      </c>
      <c r="AX390" s="67">
        <f t="shared" si="966"/>
        <v>22922</v>
      </c>
      <c r="AY390" s="119"/>
      <c r="AZ390" s="116">
        <v>0</v>
      </c>
      <c r="BA390" s="74">
        <v>0</v>
      </c>
      <c r="BB390" s="115">
        <v>0</v>
      </c>
      <c r="BC390" s="115">
        <v>0</v>
      </c>
      <c r="BD390" s="67">
        <f>AZ390+BB390</f>
        <v>0</v>
      </c>
      <c r="BE390" s="67">
        <f>BA390+BC390</f>
        <v>0</v>
      </c>
      <c r="BF390" s="91">
        <f t="shared" si="967"/>
        <v>22922</v>
      </c>
      <c r="BG390" s="119"/>
      <c r="BH390" s="116">
        <v>0</v>
      </c>
      <c r="BI390" s="115">
        <v>0</v>
      </c>
      <c r="BJ390" s="115">
        <v>0</v>
      </c>
      <c r="BK390" s="115">
        <v>0</v>
      </c>
      <c r="BL390" s="67">
        <f>BH390+BJ390</f>
        <v>0</v>
      </c>
      <c r="BM390" s="67">
        <f>BI390+BK390</f>
        <v>0</v>
      </c>
      <c r="BN390" s="67">
        <f t="shared" si="969"/>
        <v>22922</v>
      </c>
      <c r="BO390" s="119"/>
      <c r="BP390" s="116">
        <v>0</v>
      </c>
      <c r="BQ390" s="115">
        <v>0</v>
      </c>
      <c r="BR390" s="115">
        <v>0</v>
      </c>
      <c r="BS390" s="118">
        <f t="shared" si="986"/>
        <v>0</v>
      </c>
      <c r="BT390" s="67">
        <f>BP390+BR390</f>
        <v>0</v>
      </c>
      <c r="BU390" s="67">
        <f>BQ390+BS390</f>
        <v>0</v>
      </c>
      <c r="BV390" s="67">
        <f t="shared" si="971"/>
        <v>22922</v>
      </c>
      <c r="BW390" s="117"/>
      <c r="BX390" s="116">
        <v>0</v>
      </c>
      <c r="BY390" s="116">
        <v>0</v>
      </c>
      <c r="BZ390" s="115">
        <v>0</v>
      </c>
      <c r="CA390" s="70">
        <f>AVERAGE(BS390,BK390,BC390,AU390,AM390,AE390,W390,O390,H390)</f>
        <v>0</v>
      </c>
      <c r="CB390" s="67">
        <f>BX390+BZ390</f>
        <v>0</v>
      </c>
      <c r="CC390" s="67">
        <f>BY390+CA390</f>
        <v>0</v>
      </c>
      <c r="CD390" s="67">
        <f t="shared" si="973"/>
        <v>22922</v>
      </c>
      <c r="CE390" s="117"/>
      <c r="CF390" s="116">
        <v>0</v>
      </c>
      <c r="CG390" s="115"/>
      <c r="CH390" s="115">
        <v>0</v>
      </c>
      <c r="CI390" s="115"/>
      <c r="CJ390" s="67">
        <f>CF390+CH390</f>
        <v>0</v>
      </c>
      <c r="CK390" s="67">
        <f>CG390+CI390</f>
        <v>0</v>
      </c>
      <c r="CL390" s="117"/>
      <c r="CM390" s="116">
        <v>0</v>
      </c>
      <c r="CN390" s="115"/>
      <c r="CO390" s="115">
        <v>0</v>
      </c>
      <c r="CP390" s="115"/>
      <c r="CQ390" s="67">
        <f>CM390+CO390</f>
        <v>0</v>
      </c>
      <c r="CR390" s="67">
        <f>CN390+CP390</f>
        <v>0</v>
      </c>
      <c r="CS390" s="80"/>
      <c r="CT390" s="66">
        <f t="shared" si="974"/>
        <v>0</v>
      </c>
      <c r="CU390" s="66">
        <f t="shared" si="975"/>
        <v>22922</v>
      </c>
      <c r="CV390" s="66">
        <f t="shared" si="976"/>
        <v>0</v>
      </c>
      <c r="CW390" s="66">
        <f t="shared" si="977"/>
        <v>0</v>
      </c>
      <c r="CX390" s="66">
        <f>I390+P390+X390+AF390+AN390+AV390+BD390+BL390+BT390+CB390+CJ390+CQ390</f>
        <v>0</v>
      </c>
      <c r="CY390" s="66">
        <f>J390+Q390+Y390+AG390+AO390+AW390+BE390+BM390+BU390+CC390+CK390+CR390</f>
        <v>22922</v>
      </c>
    </row>
    <row r="391" spans="1:103" x14ac:dyDescent="0.25">
      <c r="A391" s="87">
        <v>2290090000</v>
      </c>
      <c r="B391" s="86"/>
      <c r="C391" s="85" t="s">
        <v>38</v>
      </c>
      <c r="D391" s="84"/>
      <c r="E391" s="83">
        <v>34044.166666666664</v>
      </c>
      <c r="F391" s="83">
        <f>F392+F393</f>
        <v>21075.37</v>
      </c>
      <c r="G391" s="83">
        <f>G392+G393</f>
        <v>6051.76</v>
      </c>
      <c r="H391" s="83">
        <f>H392+H393</f>
        <v>8199</v>
      </c>
      <c r="I391" s="83">
        <f>I392+I393</f>
        <v>40095.926666666666</v>
      </c>
      <c r="J391" s="83">
        <f>J392+J393</f>
        <v>29274.37</v>
      </c>
      <c r="K391" s="120"/>
      <c r="L391" s="83">
        <v>34044.166666666664</v>
      </c>
      <c r="M391" s="83">
        <f>M392+M393</f>
        <v>15067.05</v>
      </c>
      <c r="N391" s="81">
        <f>N392+N393</f>
        <v>6051.76</v>
      </c>
      <c r="O391" s="81">
        <f>O392+O393</f>
        <v>9559</v>
      </c>
      <c r="P391" s="81">
        <f>P392+P393</f>
        <v>40095.926666666666</v>
      </c>
      <c r="Q391" s="81">
        <f>Q392+Q393</f>
        <v>24626.05</v>
      </c>
      <c r="R391" s="61">
        <f t="shared" si="961"/>
        <v>53900.42</v>
      </c>
      <c r="S391" s="119"/>
      <c r="T391" s="83">
        <v>34044.166666666664</v>
      </c>
      <c r="U391" s="81">
        <f>U392+U393</f>
        <v>15262</v>
      </c>
      <c r="V391" s="81">
        <f>V392+V393</f>
        <v>6051.76</v>
      </c>
      <c r="W391" s="81">
        <f>W392+W393</f>
        <v>8493</v>
      </c>
      <c r="X391" s="81">
        <f>X392+X393</f>
        <v>40095.926666666666</v>
      </c>
      <c r="Y391" s="81">
        <f>Y392+Y393</f>
        <v>23755</v>
      </c>
      <c r="Z391" s="61">
        <f t="shared" si="963"/>
        <v>77655.42</v>
      </c>
      <c r="AA391" s="119"/>
      <c r="AB391" s="83">
        <v>34044.166666666664</v>
      </c>
      <c r="AC391" s="83">
        <f>AC392+AC393</f>
        <v>16735</v>
      </c>
      <c r="AD391" s="81">
        <f>AD392+AD393</f>
        <v>6051.76</v>
      </c>
      <c r="AE391" s="81">
        <f>AE392+AE393</f>
        <v>7757</v>
      </c>
      <c r="AF391" s="81">
        <f>AF392+AF393</f>
        <v>40095.926666666666</v>
      </c>
      <c r="AG391" s="81">
        <f>AG392+AG393</f>
        <v>24492</v>
      </c>
      <c r="AH391" s="61">
        <f t="shared" si="964"/>
        <v>102147.42</v>
      </c>
      <c r="AI391" s="119"/>
      <c r="AJ391" s="83">
        <v>34044.166666666664</v>
      </c>
      <c r="AK391" s="83">
        <f>AK392+AK393</f>
        <v>15955</v>
      </c>
      <c r="AL391" s="81">
        <f>AL392+AL393</f>
        <v>6051.76</v>
      </c>
      <c r="AM391" s="81">
        <f>AM392+AM393</f>
        <v>6694</v>
      </c>
      <c r="AN391" s="81">
        <f>AN392+AN393</f>
        <v>40095.926666666666</v>
      </c>
      <c r="AO391" s="81">
        <f>AO392+AO393</f>
        <v>22649</v>
      </c>
      <c r="AP391" s="61">
        <f t="shared" si="965"/>
        <v>124796.42</v>
      </c>
      <c r="AQ391" s="119"/>
      <c r="AR391" s="83">
        <v>34044.166666666664</v>
      </c>
      <c r="AS391" s="83">
        <f>AS392+AS393</f>
        <v>19285</v>
      </c>
      <c r="AT391" s="81">
        <f>AT392+AT393</f>
        <v>6051.76</v>
      </c>
      <c r="AU391" s="81">
        <f>AU392+AU393</f>
        <v>7390</v>
      </c>
      <c r="AV391" s="81">
        <f>AV392+AV393</f>
        <v>40095.926666666666</v>
      </c>
      <c r="AW391" s="81">
        <f>AW392+AW393</f>
        <v>26675</v>
      </c>
      <c r="AX391" s="61">
        <f t="shared" si="966"/>
        <v>151471.41999999998</v>
      </c>
      <c r="AY391" s="119"/>
      <c r="AZ391" s="83">
        <v>34044.166666666664</v>
      </c>
      <c r="BA391" s="83">
        <f>BA392+BA393</f>
        <v>14018</v>
      </c>
      <c r="BB391" s="81">
        <f>BB392+BB393</f>
        <v>6051.76</v>
      </c>
      <c r="BC391" s="81">
        <f>BC392+BC393</f>
        <v>8015</v>
      </c>
      <c r="BD391" s="81">
        <f>BD392+BD393</f>
        <v>40095.926666666666</v>
      </c>
      <c r="BE391" s="81">
        <f>BE392+BE393</f>
        <v>22033</v>
      </c>
      <c r="BF391" s="99">
        <f t="shared" si="967"/>
        <v>173504.41999999998</v>
      </c>
      <c r="BG391" s="119"/>
      <c r="BH391" s="83">
        <v>34044.166666666664</v>
      </c>
      <c r="BI391" s="81">
        <f>BI392+BI393</f>
        <v>7985</v>
      </c>
      <c r="BJ391" s="81">
        <f>BJ392+BJ393</f>
        <v>6051.76</v>
      </c>
      <c r="BK391" s="81">
        <f>BK392+BK393</f>
        <v>7985</v>
      </c>
      <c r="BL391" s="81">
        <f>BL392+BL393</f>
        <v>40095.926666666666</v>
      </c>
      <c r="BM391" s="81">
        <f>BM392+BM393</f>
        <v>15970</v>
      </c>
      <c r="BN391" s="61">
        <f t="shared" si="969"/>
        <v>189474.41999999998</v>
      </c>
      <c r="BO391" s="119"/>
      <c r="BP391" s="83">
        <v>34044.166666666664</v>
      </c>
      <c r="BQ391" s="81">
        <f>BQ392+BQ393</f>
        <v>16712</v>
      </c>
      <c r="BR391" s="81">
        <v>6051.76</v>
      </c>
      <c r="BS391" s="82">
        <f t="shared" si="986"/>
        <v>8011.5</v>
      </c>
      <c r="BT391" s="81">
        <f>BT392+BT393</f>
        <v>40095.926666666666</v>
      </c>
      <c r="BU391" s="81">
        <f>BU392+BU393</f>
        <v>24723.5</v>
      </c>
      <c r="BV391" s="61">
        <f t="shared" si="971"/>
        <v>214197.91999999998</v>
      </c>
      <c r="BW391" s="117"/>
      <c r="BX391" s="83">
        <f>SUM(BX392:BX393)</f>
        <v>34044.166666666664</v>
      </c>
      <c r="BY391" s="83">
        <f>SUM(BY392:BY393)</f>
        <v>19130</v>
      </c>
      <c r="BZ391" s="83">
        <f>SUM(BZ392:BZ393)</f>
        <v>6051.76</v>
      </c>
      <c r="CA391" s="83">
        <f>SUM(CA392:CA393)</f>
        <v>8011.5</v>
      </c>
      <c r="CB391" s="81">
        <f>CB392+CB393</f>
        <v>40095.926666666666</v>
      </c>
      <c r="CC391" s="81">
        <f>CC392+CC393</f>
        <v>27141.5</v>
      </c>
      <c r="CD391" s="61">
        <f t="shared" si="973"/>
        <v>241339.41999999998</v>
      </c>
      <c r="CE391" s="117"/>
      <c r="CF391" s="83">
        <v>34044.166666666664</v>
      </c>
      <c r="CG391" s="81"/>
      <c r="CH391" s="81">
        <v>6051.76</v>
      </c>
      <c r="CI391" s="81"/>
      <c r="CJ391" s="81">
        <f>CJ392+CJ393</f>
        <v>40095.926666666666</v>
      </c>
      <c r="CK391" s="81">
        <f>CK392+CK393</f>
        <v>0</v>
      </c>
      <c r="CL391" s="117"/>
      <c r="CM391" s="83">
        <v>34044.166666666664</v>
      </c>
      <c r="CN391" s="81"/>
      <c r="CO391" s="81">
        <v>6051.76</v>
      </c>
      <c r="CP391" s="81"/>
      <c r="CQ391" s="81">
        <f>CQ392+CQ393</f>
        <v>40095.926666666666</v>
      </c>
      <c r="CR391" s="81">
        <f>CR392+CR393</f>
        <v>0</v>
      </c>
      <c r="CS391" s="50"/>
      <c r="CT391" s="60">
        <f t="shared" si="974"/>
        <v>408530.00000000006</v>
      </c>
      <c r="CU391" s="60">
        <f t="shared" si="975"/>
        <v>161224.41999999998</v>
      </c>
      <c r="CV391" s="60">
        <f t="shared" si="976"/>
        <v>72621.12000000001</v>
      </c>
      <c r="CW391" s="60">
        <f t="shared" si="977"/>
        <v>80115</v>
      </c>
      <c r="CX391" s="60">
        <f>CX392+CX393</f>
        <v>481151.11999999988</v>
      </c>
      <c r="CY391" s="60">
        <f>CY392+CY393</f>
        <v>241339.41999999998</v>
      </c>
    </row>
    <row r="392" spans="1:103" s="79" customFormat="1" x14ac:dyDescent="0.25">
      <c r="A392" s="90">
        <v>2290090100</v>
      </c>
      <c r="B392" s="103"/>
      <c r="C392" s="102"/>
      <c r="D392" s="102" t="s">
        <v>37</v>
      </c>
      <c r="E392" s="92">
        <v>0</v>
      </c>
      <c r="F392" s="92">
        <v>0</v>
      </c>
      <c r="G392" s="128"/>
      <c r="H392" s="128"/>
      <c r="I392" s="73">
        <f>E392+G392</f>
        <v>0</v>
      </c>
      <c r="J392" s="73">
        <f>F392+H392</f>
        <v>0</v>
      </c>
      <c r="K392" s="120"/>
      <c r="L392" s="92">
        <v>0</v>
      </c>
      <c r="M392" s="94">
        <v>0</v>
      </c>
      <c r="N392" s="118">
        <v>0</v>
      </c>
      <c r="O392" s="118">
        <v>0</v>
      </c>
      <c r="P392" s="67">
        <f>L392+N392</f>
        <v>0</v>
      </c>
      <c r="Q392" s="67">
        <f>M392+O392</f>
        <v>0</v>
      </c>
      <c r="R392" s="67">
        <f t="shared" si="961"/>
        <v>0</v>
      </c>
      <c r="S392" s="119"/>
      <c r="T392" s="92">
        <v>0</v>
      </c>
      <c r="U392" s="91">
        <v>0</v>
      </c>
      <c r="V392" s="118">
        <v>0</v>
      </c>
      <c r="W392" s="118"/>
      <c r="X392" s="67">
        <f>T392+V392</f>
        <v>0</v>
      </c>
      <c r="Y392" s="67">
        <f>U392+W392</f>
        <v>0</v>
      </c>
      <c r="Z392" s="67">
        <f t="shared" si="963"/>
        <v>0</v>
      </c>
      <c r="AA392" s="119"/>
      <c r="AB392" s="92">
        <v>0</v>
      </c>
      <c r="AC392" s="94">
        <v>0</v>
      </c>
      <c r="AD392" s="118">
        <v>0</v>
      </c>
      <c r="AE392" s="118">
        <v>0</v>
      </c>
      <c r="AF392" s="67">
        <f>AB392+AD392</f>
        <v>0</v>
      </c>
      <c r="AG392" s="67">
        <f>AC392+AE392</f>
        <v>0</v>
      </c>
      <c r="AH392" s="67">
        <f t="shared" si="964"/>
        <v>0</v>
      </c>
      <c r="AI392" s="119"/>
      <c r="AJ392" s="92">
        <v>0</v>
      </c>
      <c r="AK392" s="94">
        <v>0</v>
      </c>
      <c r="AL392" s="118">
        <v>0</v>
      </c>
      <c r="AM392" s="118">
        <v>0</v>
      </c>
      <c r="AN392" s="67">
        <f>AJ392+AL392</f>
        <v>0</v>
      </c>
      <c r="AO392" s="67">
        <f>AK392+AM392</f>
        <v>0</v>
      </c>
      <c r="AP392" s="67">
        <f t="shared" si="965"/>
        <v>0</v>
      </c>
      <c r="AQ392" s="119"/>
      <c r="AR392" s="92">
        <v>0</v>
      </c>
      <c r="AS392" s="94">
        <v>0</v>
      </c>
      <c r="AT392" s="118">
        <v>0</v>
      </c>
      <c r="AU392" s="118"/>
      <c r="AV392" s="67">
        <f>AR392+AT392</f>
        <v>0</v>
      </c>
      <c r="AW392" s="67">
        <f>AS392+AU392</f>
        <v>0</v>
      </c>
      <c r="AX392" s="67">
        <f t="shared" si="966"/>
        <v>0</v>
      </c>
      <c r="AY392" s="119"/>
      <c r="AZ392" s="92">
        <v>0</v>
      </c>
      <c r="BA392" s="94">
        <v>0</v>
      </c>
      <c r="BB392" s="118">
        <v>0</v>
      </c>
      <c r="BC392" s="118">
        <v>0</v>
      </c>
      <c r="BD392" s="67">
        <f>AZ392+BB392</f>
        <v>0</v>
      </c>
      <c r="BE392" s="67">
        <f>BA392+BC392</f>
        <v>0</v>
      </c>
      <c r="BF392" s="91">
        <f t="shared" si="967"/>
        <v>0</v>
      </c>
      <c r="BG392" s="119"/>
      <c r="BH392" s="92">
        <v>0</v>
      </c>
      <c r="BI392" s="91">
        <v>0</v>
      </c>
      <c r="BJ392" s="118">
        <v>0</v>
      </c>
      <c r="BK392" s="118">
        <v>0</v>
      </c>
      <c r="BL392" s="67">
        <f>BH392+BJ392</f>
        <v>0</v>
      </c>
      <c r="BM392" s="67">
        <f>BI392+BK392</f>
        <v>0</v>
      </c>
      <c r="BN392" s="67">
        <f t="shared" si="969"/>
        <v>0</v>
      </c>
      <c r="BO392" s="119"/>
      <c r="BP392" s="92">
        <v>0</v>
      </c>
      <c r="BQ392" s="91">
        <v>0</v>
      </c>
      <c r="BR392" s="118"/>
      <c r="BS392" s="118">
        <f t="shared" si="986"/>
        <v>0</v>
      </c>
      <c r="BT392" s="67">
        <f>BP392+BR392</f>
        <v>0</v>
      </c>
      <c r="BU392" s="67">
        <f>BQ392+BS392</f>
        <v>0</v>
      </c>
      <c r="BV392" s="67">
        <f t="shared" si="971"/>
        <v>0</v>
      </c>
      <c r="BW392" s="117"/>
      <c r="BX392" s="92">
        <v>0</v>
      </c>
      <c r="BY392" s="92">
        <v>0</v>
      </c>
      <c r="BZ392" s="118"/>
      <c r="CA392" s="70">
        <f>AVERAGE(BS392,BK392,BC392,AU392,AM392,AE392,W392,O392,H392)</f>
        <v>0</v>
      </c>
      <c r="CB392" s="67">
        <f>BX392+BZ392</f>
        <v>0</v>
      </c>
      <c r="CC392" s="67">
        <f>BY392+CA392</f>
        <v>0</v>
      </c>
      <c r="CD392" s="67">
        <f t="shared" si="973"/>
        <v>0</v>
      </c>
      <c r="CE392" s="117"/>
      <c r="CF392" s="92">
        <v>0</v>
      </c>
      <c r="CG392" s="91"/>
      <c r="CH392" s="118"/>
      <c r="CI392" s="118"/>
      <c r="CJ392" s="67">
        <f>CF392+CH392</f>
        <v>0</v>
      </c>
      <c r="CK392" s="67">
        <f>CG392+CI392</f>
        <v>0</v>
      </c>
      <c r="CL392" s="117"/>
      <c r="CM392" s="92">
        <v>0</v>
      </c>
      <c r="CN392" s="91"/>
      <c r="CO392" s="118"/>
      <c r="CP392" s="118"/>
      <c r="CQ392" s="67">
        <f>CM392+CO392</f>
        <v>0</v>
      </c>
      <c r="CR392" s="67">
        <f>CN392+CP392</f>
        <v>0</v>
      </c>
      <c r="CS392" s="80"/>
      <c r="CT392" s="66">
        <f t="shared" si="974"/>
        <v>0</v>
      </c>
      <c r="CU392" s="66">
        <f t="shared" si="975"/>
        <v>0</v>
      </c>
      <c r="CV392" s="66">
        <f t="shared" si="976"/>
        <v>0</v>
      </c>
      <c r="CW392" s="66">
        <f t="shared" si="977"/>
        <v>0</v>
      </c>
      <c r="CX392" s="66">
        <f t="shared" ref="CX392:CX402" si="1005">I392+P392+X392+AF392+AN392+AV392+BD392+BL392+BT392+CB392+CJ392+CQ392</f>
        <v>0</v>
      </c>
      <c r="CY392" s="66">
        <f t="shared" ref="CY392:CY402" si="1006">J392+Q392+Y392+AG392+AO392+AW392+BE392+BM392+BU392+CC392+CK392+CR392</f>
        <v>0</v>
      </c>
    </row>
    <row r="393" spans="1:103" s="79" customFormat="1" x14ac:dyDescent="0.25">
      <c r="A393" s="90">
        <v>2290099000</v>
      </c>
      <c r="B393" s="103"/>
      <c r="C393" s="102"/>
      <c r="D393" s="88" t="s">
        <v>36</v>
      </c>
      <c r="E393" s="116">
        <v>34044.166666666664</v>
      </c>
      <c r="F393" s="116">
        <v>21075.37</v>
      </c>
      <c r="G393" s="128">
        <v>6051.76</v>
      </c>
      <c r="H393" s="128">
        <v>8199</v>
      </c>
      <c r="I393" s="73">
        <f>E393+G393</f>
        <v>40095.926666666666</v>
      </c>
      <c r="J393" s="73">
        <f>F393+H393</f>
        <v>29274.37</v>
      </c>
      <c r="K393" s="120"/>
      <c r="L393" s="116">
        <v>34044.166666666664</v>
      </c>
      <c r="M393" s="74">
        <v>15067.05</v>
      </c>
      <c r="N393" s="118">
        <v>6051.76</v>
      </c>
      <c r="O393" s="118">
        <v>9559</v>
      </c>
      <c r="P393" s="67">
        <f>L393+N393</f>
        <v>40095.926666666666</v>
      </c>
      <c r="Q393" s="67">
        <f>M393+O393</f>
        <v>24626.05</v>
      </c>
      <c r="R393" s="67">
        <f t="shared" si="961"/>
        <v>53900.42</v>
      </c>
      <c r="S393" s="119"/>
      <c r="T393" s="116">
        <v>34044.166666666664</v>
      </c>
      <c r="U393" s="115">
        <v>15262</v>
      </c>
      <c r="V393" s="118">
        <v>6051.76</v>
      </c>
      <c r="W393" s="118">
        <v>8493</v>
      </c>
      <c r="X393" s="67">
        <f>T393+V393</f>
        <v>40095.926666666666</v>
      </c>
      <c r="Y393" s="67">
        <f>U393+W393</f>
        <v>23755</v>
      </c>
      <c r="Z393" s="67">
        <f t="shared" si="963"/>
        <v>77655.42</v>
      </c>
      <c r="AA393" s="119"/>
      <c r="AB393" s="116">
        <v>34044.166666666664</v>
      </c>
      <c r="AC393" s="74">
        <v>16735</v>
      </c>
      <c r="AD393" s="118">
        <v>6051.76</v>
      </c>
      <c r="AE393" s="118">
        <v>7757</v>
      </c>
      <c r="AF393" s="67">
        <f>AB393+AD393</f>
        <v>40095.926666666666</v>
      </c>
      <c r="AG393" s="67">
        <f>AC393+AE393</f>
        <v>24492</v>
      </c>
      <c r="AH393" s="67">
        <f t="shared" si="964"/>
        <v>102147.42</v>
      </c>
      <c r="AI393" s="119"/>
      <c r="AJ393" s="116">
        <v>34044.166666666664</v>
      </c>
      <c r="AK393" s="74">
        <v>15955</v>
      </c>
      <c r="AL393" s="118">
        <v>6051.76</v>
      </c>
      <c r="AM393" s="118">
        <v>6694</v>
      </c>
      <c r="AN393" s="67">
        <f>AJ393+AL393</f>
        <v>40095.926666666666</v>
      </c>
      <c r="AO393" s="67">
        <f>AK393+AM393</f>
        <v>22649</v>
      </c>
      <c r="AP393" s="67">
        <f t="shared" si="965"/>
        <v>124796.42</v>
      </c>
      <c r="AQ393" s="119"/>
      <c r="AR393" s="116">
        <v>34044.166666666664</v>
      </c>
      <c r="AS393" s="74">
        <v>19285</v>
      </c>
      <c r="AT393" s="118">
        <v>6051.76</v>
      </c>
      <c r="AU393" s="118">
        <v>7390</v>
      </c>
      <c r="AV393" s="67">
        <f>AR393+AT393</f>
        <v>40095.926666666666</v>
      </c>
      <c r="AW393" s="67">
        <f>AS393+AU393</f>
        <v>26675</v>
      </c>
      <c r="AX393" s="67">
        <f t="shared" si="966"/>
        <v>151471.41999999998</v>
      </c>
      <c r="AY393" s="119"/>
      <c r="AZ393" s="116">
        <v>34044.166666666664</v>
      </c>
      <c r="BA393" s="74">
        <v>14018</v>
      </c>
      <c r="BB393" s="118">
        <v>6051.76</v>
      </c>
      <c r="BC393" s="118">
        <v>8015</v>
      </c>
      <c r="BD393" s="67">
        <f>AZ393+BB393</f>
        <v>40095.926666666666</v>
      </c>
      <c r="BE393" s="67">
        <f>BA393+BC393</f>
        <v>22033</v>
      </c>
      <c r="BF393" s="91">
        <f t="shared" si="967"/>
        <v>173504.41999999998</v>
      </c>
      <c r="BG393" s="119"/>
      <c r="BH393" s="116">
        <v>34044.166666666664</v>
      </c>
      <c r="BI393" s="115">
        <v>7985</v>
      </c>
      <c r="BJ393" s="118">
        <v>6051.76</v>
      </c>
      <c r="BK393" s="118">
        <v>7985</v>
      </c>
      <c r="BL393" s="67">
        <f>BH393+BJ393</f>
        <v>40095.926666666666</v>
      </c>
      <c r="BM393" s="67">
        <f>BI393+BK393</f>
        <v>15970</v>
      </c>
      <c r="BN393" s="67">
        <f t="shared" si="969"/>
        <v>189474.41999999998</v>
      </c>
      <c r="BO393" s="119"/>
      <c r="BP393" s="116">
        <v>34044.166666666664</v>
      </c>
      <c r="BQ393" s="115">
        <v>16712</v>
      </c>
      <c r="BR393" s="118">
        <v>6051.76</v>
      </c>
      <c r="BS393" s="118">
        <f t="shared" si="986"/>
        <v>8011.5</v>
      </c>
      <c r="BT393" s="67">
        <f>BP393+BR393</f>
        <v>40095.926666666666</v>
      </c>
      <c r="BU393" s="67">
        <f>BQ393+BS393</f>
        <v>24723.5</v>
      </c>
      <c r="BV393" s="67">
        <f t="shared" si="971"/>
        <v>214197.91999999998</v>
      </c>
      <c r="BW393" s="117"/>
      <c r="BX393" s="116">
        <v>34044.166666666664</v>
      </c>
      <c r="BY393" s="115">
        <v>19130</v>
      </c>
      <c r="BZ393" s="118">
        <v>6051.76</v>
      </c>
      <c r="CA393" s="70">
        <f>AVERAGE(BS393,BK393,BC393,AU393,AM393,AE393,W393,O393,H393)</f>
        <v>8011.5</v>
      </c>
      <c r="CB393" s="67">
        <f>BX393+BZ393</f>
        <v>40095.926666666666</v>
      </c>
      <c r="CC393" s="67">
        <f>BY393+CA393</f>
        <v>27141.5</v>
      </c>
      <c r="CD393" s="67">
        <f t="shared" si="973"/>
        <v>241339.41999999998</v>
      </c>
      <c r="CE393" s="117"/>
      <c r="CF393" s="116">
        <v>34044.166666666664</v>
      </c>
      <c r="CG393" s="115"/>
      <c r="CH393" s="118">
        <v>6051.76</v>
      </c>
      <c r="CI393" s="118"/>
      <c r="CJ393" s="67">
        <f>CF393+CH393</f>
        <v>40095.926666666666</v>
      </c>
      <c r="CK393" s="67">
        <f>CG393+CI393</f>
        <v>0</v>
      </c>
      <c r="CL393" s="117"/>
      <c r="CM393" s="116">
        <v>34044.166666666664</v>
      </c>
      <c r="CN393" s="115"/>
      <c r="CO393" s="118">
        <v>6051.76</v>
      </c>
      <c r="CP393" s="118"/>
      <c r="CQ393" s="67">
        <f>CM393+CO393</f>
        <v>40095.926666666666</v>
      </c>
      <c r="CR393" s="67">
        <f>CN393+CP393</f>
        <v>0</v>
      </c>
      <c r="CS393" s="80"/>
      <c r="CT393" s="66">
        <f t="shared" si="974"/>
        <v>408530.00000000006</v>
      </c>
      <c r="CU393" s="66">
        <f t="shared" si="975"/>
        <v>161224.41999999998</v>
      </c>
      <c r="CV393" s="66">
        <f t="shared" si="976"/>
        <v>72621.12000000001</v>
      </c>
      <c r="CW393" s="66">
        <f t="shared" si="977"/>
        <v>80115</v>
      </c>
      <c r="CX393" s="66">
        <f t="shared" si="1005"/>
        <v>481151.11999999988</v>
      </c>
      <c r="CY393" s="66">
        <f t="shared" si="1006"/>
        <v>241339.41999999998</v>
      </c>
    </row>
    <row r="394" spans="1:103" x14ac:dyDescent="0.25">
      <c r="A394" s="87">
        <v>2290100000</v>
      </c>
      <c r="B394" s="86"/>
      <c r="C394" s="85" t="s">
        <v>35</v>
      </c>
      <c r="D394" s="84"/>
      <c r="E394" s="83">
        <v>0</v>
      </c>
      <c r="F394" s="83">
        <v>0</v>
      </c>
      <c r="G394" s="62">
        <v>0</v>
      </c>
      <c r="H394" s="62">
        <v>352585</v>
      </c>
      <c r="I394" s="62">
        <f>E394+H394</f>
        <v>352585</v>
      </c>
      <c r="J394" s="62">
        <f>F394+I394</f>
        <v>352585</v>
      </c>
      <c r="K394" s="120"/>
      <c r="L394" s="83">
        <v>0</v>
      </c>
      <c r="M394" s="126">
        <v>0</v>
      </c>
      <c r="N394" s="61">
        <v>0</v>
      </c>
      <c r="O394" s="61">
        <v>0</v>
      </c>
      <c r="P394" s="61">
        <f>L394</f>
        <v>0</v>
      </c>
      <c r="Q394" s="61">
        <f>M394+P394</f>
        <v>0</v>
      </c>
      <c r="R394" s="61">
        <f t="shared" si="961"/>
        <v>352585</v>
      </c>
      <c r="S394" s="119"/>
      <c r="T394" s="83">
        <v>0</v>
      </c>
      <c r="U394" s="81">
        <v>1184</v>
      </c>
      <c r="V394" s="61">
        <v>0</v>
      </c>
      <c r="W394" s="61">
        <v>0</v>
      </c>
      <c r="X394" s="61">
        <f>T394</f>
        <v>0</v>
      </c>
      <c r="Y394" s="61">
        <f>U394+X394</f>
        <v>1184</v>
      </c>
      <c r="Z394" s="61">
        <f t="shared" si="963"/>
        <v>353769</v>
      </c>
      <c r="AA394" s="119"/>
      <c r="AB394" s="83">
        <v>0</v>
      </c>
      <c r="AC394" s="83">
        <v>24831</v>
      </c>
      <c r="AD394" s="61">
        <v>0</v>
      </c>
      <c r="AE394" s="61">
        <v>26883</v>
      </c>
      <c r="AF394" s="61">
        <f>AB394</f>
        <v>0</v>
      </c>
      <c r="AG394" s="61">
        <f>AC394+AF394</f>
        <v>24831</v>
      </c>
      <c r="AH394" s="61">
        <f t="shared" si="964"/>
        <v>378600</v>
      </c>
      <c r="AI394" s="119"/>
      <c r="AJ394" s="83">
        <v>0</v>
      </c>
      <c r="AK394" s="126">
        <v>0</v>
      </c>
      <c r="AL394" s="61">
        <v>0</v>
      </c>
      <c r="AM394" s="61">
        <v>0</v>
      </c>
      <c r="AN394" s="61">
        <f>AJ394</f>
        <v>0</v>
      </c>
      <c r="AO394" s="61">
        <f>AK394+AN394</f>
        <v>0</v>
      </c>
      <c r="AP394" s="61">
        <f t="shared" si="965"/>
        <v>378600</v>
      </c>
      <c r="AQ394" s="119"/>
      <c r="AR394" s="83">
        <v>0</v>
      </c>
      <c r="AS394" s="83">
        <v>0</v>
      </c>
      <c r="AT394" s="61">
        <v>0</v>
      </c>
      <c r="AU394" s="61">
        <v>0</v>
      </c>
      <c r="AV394" s="61">
        <f>AR394</f>
        <v>0</v>
      </c>
      <c r="AW394" s="61">
        <f>AS394+AV394</f>
        <v>0</v>
      </c>
      <c r="AX394" s="61">
        <f t="shared" si="966"/>
        <v>378600</v>
      </c>
      <c r="AY394" s="119"/>
      <c r="AZ394" s="83">
        <v>0</v>
      </c>
      <c r="BA394" s="126">
        <v>0</v>
      </c>
      <c r="BB394" s="61">
        <v>0</v>
      </c>
      <c r="BC394" s="61">
        <v>0</v>
      </c>
      <c r="BD394" s="61">
        <f>AZ394</f>
        <v>0</v>
      </c>
      <c r="BE394" s="61">
        <f>BA394+BD394</f>
        <v>0</v>
      </c>
      <c r="BF394" s="99">
        <f t="shared" si="967"/>
        <v>378600</v>
      </c>
      <c r="BG394" s="119"/>
      <c r="BH394" s="83">
        <v>0</v>
      </c>
      <c r="BI394" s="81">
        <v>0</v>
      </c>
      <c r="BJ394" s="61">
        <v>0</v>
      </c>
      <c r="BK394" s="61">
        <v>0</v>
      </c>
      <c r="BL394" s="61">
        <f>BH394</f>
        <v>0</v>
      </c>
      <c r="BM394" s="61">
        <f>BI394+BL394</f>
        <v>0</v>
      </c>
      <c r="BN394" s="61">
        <f t="shared" si="969"/>
        <v>378600</v>
      </c>
      <c r="BO394" s="119"/>
      <c r="BP394" s="83">
        <v>0</v>
      </c>
      <c r="BQ394" s="81">
        <v>323968.63</v>
      </c>
      <c r="BR394" s="61">
        <v>0</v>
      </c>
      <c r="BS394" s="82">
        <v>0</v>
      </c>
      <c r="BT394" s="61">
        <f>BP394</f>
        <v>0</v>
      </c>
      <c r="BU394" s="61">
        <f>BQ394+BT394</f>
        <v>323968.63</v>
      </c>
      <c r="BV394" s="61">
        <f t="shared" si="971"/>
        <v>702568.63</v>
      </c>
      <c r="BW394" s="117"/>
      <c r="BX394" s="83">
        <v>0</v>
      </c>
      <c r="BY394" s="127">
        <v>518</v>
      </c>
      <c r="BZ394" s="61">
        <v>0</v>
      </c>
      <c r="CA394" s="61">
        <v>0</v>
      </c>
      <c r="CB394" s="61">
        <f>BX394</f>
        <v>0</v>
      </c>
      <c r="CC394" s="61">
        <f>BY394+CB394</f>
        <v>518</v>
      </c>
      <c r="CD394" s="61">
        <f t="shared" si="973"/>
        <v>703086.63</v>
      </c>
      <c r="CE394" s="117"/>
      <c r="CF394" s="83">
        <v>0</v>
      </c>
      <c r="CG394" s="81"/>
      <c r="CH394" s="61">
        <v>0</v>
      </c>
      <c r="CI394" s="61"/>
      <c r="CJ394" s="61">
        <f>CF394</f>
        <v>0</v>
      </c>
      <c r="CK394" s="61">
        <f>CG394+CJ394</f>
        <v>0</v>
      </c>
      <c r="CL394" s="117"/>
      <c r="CM394" s="83">
        <v>0</v>
      </c>
      <c r="CN394" s="81"/>
      <c r="CO394" s="61">
        <v>0</v>
      </c>
      <c r="CP394" s="61"/>
      <c r="CQ394" s="61">
        <f>CM394</f>
        <v>0</v>
      </c>
      <c r="CR394" s="61">
        <f>CN394+CQ394</f>
        <v>0</v>
      </c>
      <c r="CS394" s="50"/>
      <c r="CT394" s="60">
        <f t="shared" si="974"/>
        <v>0</v>
      </c>
      <c r="CU394" s="60">
        <f t="shared" si="975"/>
        <v>350501.63</v>
      </c>
      <c r="CV394" s="60">
        <f t="shared" si="976"/>
        <v>0</v>
      </c>
      <c r="CW394" s="60">
        <f t="shared" si="977"/>
        <v>379468</v>
      </c>
      <c r="CX394" s="60">
        <f t="shared" si="1005"/>
        <v>352585</v>
      </c>
      <c r="CY394" s="60">
        <f t="shared" si="1006"/>
        <v>703086.63</v>
      </c>
    </row>
    <row r="395" spans="1:103" x14ac:dyDescent="0.25">
      <c r="A395" s="87">
        <v>2290200000</v>
      </c>
      <c r="B395" s="86"/>
      <c r="C395" s="85" t="s">
        <v>34</v>
      </c>
      <c r="D395" s="84"/>
      <c r="E395" s="83">
        <v>0</v>
      </c>
      <c r="F395" s="83">
        <v>0</v>
      </c>
      <c r="G395" s="62">
        <v>0</v>
      </c>
      <c r="H395" s="62">
        <v>0</v>
      </c>
      <c r="I395" s="62">
        <f>E395</f>
        <v>0</v>
      </c>
      <c r="J395" s="62">
        <f>F395</f>
        <v>0</v>
      </c>
      <c r="K395" s="120"/>
      <c r="L395" s="83">
        <v>0</v>
      </c>
      <c r="M395" s="126">
        <v>0</v>
      </c>
      <c r="N395" s="61">
        <v>0</v>
      </c>
      <c r="O395" s="61">
        <v>0</v>
      </c>
      <c r="P395" s="61">
        <f>L395</f>
        <v>0</v>
      </c>
      <c r="Q395" s="61">
        <f>M395</f>
        <v>0</v>
      </c>
      <c r="R395" s="61">
        <f t="shared" si="961"/>
        <v>0</v>
      </c>
      <c r="S395" s="119"/>
      <c r="T395" s="83">
        <v>0</v>
      </c>
      <c r="U395" s="81">
        <v>0</v>
      </c>
      <c r="V395" s="61">
        <v>0</v>
      </c>
      <c r="W395" s="61">
        <v>0</v>
      </c>
      <c r="X395" s="61">
        <f>T395</f>
        <v>0</v>
      </c>
      <c r="Y395" s="61">
        <f>U395</f>
        <v>0</v>
      </c>
      <c r="Z395" s="61">
        <f t="shared" si="963"/>
        <v>0</v>
      </c>
      <c r="AA395" s="119"/>
      <c r="AB395" s="83">
        <v>0</v>
      </c>
      <c r="AC395" s="83">
        <v>0</v>
      </c>
      <c r="AD395" s="61">
        <v>0</v>
      </c>
      <c r="AE395" s="61">
        <v>0</v>
      </c>
      <c r="AF395" s="61">
        <f>AB395</f>
        <v>0</v>
      </c>
      <c r="AG395" s="61">
        <f>AC395</f>
        <v>0</v>
      </c>
      <c r="AH395" s="61">
        <f t="shared" si="964"/>
        <v>0</v>
      </c>
      <c r="AI395" s="119"/>
      <c r="AJ395" s="83">
        <v>0</v>
      </c>
      <c r="AK395" s="126">
        <v>0</v>
      </c>
      <c r="AL395" s="61">
        <v>0</v>
      </c>
      <c r="AM395" s="61">
        <v>0</v>
      </c>
      <c r="AN395" s="61">
        <f>AJ395</f>
        <v>0</v>
      </c>
      <c r="AO395" s="61">
        <f>AK395</f>
        <v>0</v>
      </c>
      <c r="AP395" s="61">
        <f t="shared" si="965"/>
        <v>0</v>
      </c>
      <c r="AQ395" s="119"/>
      <c r="AR395" s="83">
        <v>0</v>
      </c>
      <c r="AS395" s="83">
        <v>0</v>
      </c>
      <c r="AT395" s="61">
        <v>0</v>
      </c>
      <c r="AU395" s="61">
        <v>0</v>
      </c>
      <c r="AV395" s="61">
        <f>AR395</f>
        <v>0</v>
      </c>
      <c r="AW395" s="61">
        <f>AS395</f>
        <v>0</v>
      </c>
      <c r="AX395" s="61">
        <f t="shared" si="966"/>
        <v>0</v>
      </c>
      <c r="AY395" s="119"/>
      <c r="AZ395" s="83">
        <v>0</v>
      </c>
      <c r="BA395" s="126">
        <v>0</v>
      </c>
      <c r="BB395" s="61">
        <v>0</v>
      </c>
      <c r="BC395" s="61">
        <v>0</v>
      </c>
      <c r="BD395" s="61">
        <f>AZ395</f>
        <v>0</v>
      </c>
      <c r="BE395" s="61">
        <f>BA395</f>
        <v>0</v>
      </c>
      <c r="BF395" s="99">
        <f t="shared" si="967"/>
        <v>0</v>
      </c>
      <c r="BG395" s="119"/>
      <c r="BH395" s="83">
        <v>0</v>
      </c>
      <c r="BI395" s="81">
        <v>0</v>
      </c>
      <c r="BJ395" s="61">
        <v>0</v>
      </c>
      <c r="BK395" s="61">
        <v>0</v>
      </c>
      <c r="BL395" s="61">
        <f>BH395</f>
        <v>0</v>
      </c>
      <c r="BM395" s="61">
        <f>BI395</f>
        <v>0</v>
      </c>
      <c r="BN395" s="61">
        <f t="shared" si="969"/>
        <v>0</v>
      </c>
      <c r="BO395" s="119"/>
      <c r="BP395" s="83">
        <v>0</v>
      </c>
      <c r="BQ395" s="81">
        <v>0</v>
      </c>
      <c r="BR395" s="61">
        <v>0</v>
      </c>
      <c r="BS395" s="82">
        <f t="shared" ref="BS395:BS401" si="1007">(H395+O395+W395+AE395+AM395+AU395+BC395+BK395)/8</f>
        <v>0</v>
      </c>
      <c r="BT395" s="61">
        <f>BP395</f>
        <v>0</v>
      </c>
      <c r="BU395" s="61">
        <f>BQ395</f>
        <v>0</v>
      </c>
      <c r="BV395" s="61">
        <f t="shared" si="971"/>
        <v>0</v>
      </c>
      <c r="BW395" s="117"/>
      <c r="BX395" s="83">
        <v>0</v>
      </c>
      <c r="BY395" s="83">
        <v>0</v>
      </c>
      <c r="BZ395" s="61">
        <v>0</v>
      </c>
      <c r="CA395" s="61">
        <v>0</v>
      </c>
      <c r="CB395" s="61">
        <f>BX395</f>
        <v>0</v>
      </c>
      <c r="CC395" s="61">
        <f>BY395</f>
        <v>0</v>
      </c>
      <c r="CD395" s="61">
        <f t="shared" si="973"/>
        <v>0</v>
      </c>
      <c r="CE395" s="117"/>
      <c r="CF395" s="83">
        <v>0</v>
      </c>
      <c r="CG395" s="81"/>
      <c r="CH395" s="61">
        <v>0</v>
      </c>
      <c r="CI395" s="61"/>
      <c r="CJ395" s="61">
        <f>CF395</f>
        <v>0</v>
      </c>
      <c r="CK395" s="61">
        <f>CG395</f>
        <v>0</v>
      </c>
      <c r="CL395" s="117"/>
      <c r="CM395" s="83">
        <v>0</v>
      </c>
      <c r="CN395" s="81"/>
      <c r="CO395" s="61">
        <v>0</v>
      </c>
      <c r="CP395" s="61"/>
      <c r="CQ395" s="61">
        <f>CM395</f>
        <v>0</v>
      </c>
      <c r="CR395" s="61">
        <f>CN395</f>
        <v>0</v>
      </c>
      <c r="CS395" s="50"/>
      <c r="CT395" s="60">
        <f t="shared" si="974"/>
        <v>0</v>
      </c>
      <c r="CU395" s="60">
        <f t="shared" si="975"/>
        <v>0</v>
      </c>
      <c r="CV395" s="60">
        <f t="shared" si="976"/>
        <v>0</v>
      </c>
      <c r="CW395" s="60">
        <f t="shared" si="977"/>
        <v>0</v>
      </c>
      <c r="CX395" s="60">
        <f t="shared" si="1005"/>
        <v>0</v>
      </c>
      <c r="CY395" s="60">
        <f t="shared" si="1006"/>
        <v>0</v>
      </c>
    </row>
    <row r="396" spans="1:103" x14ac:dyDescent="0.25">
      <c r="A396" s="87">
        <v>2290300000</v>
      </c>
      <c r="B396" s="86"/>
      <c r="C396" s="85" t="s">
        <v>33</v>
      </c>
      <c r="D396" s="84"/>
      <c r="E396" s="83">
        <v>0</v>
      </c>
      <c r="F396" s="83">
        <f>F397+F398</f>
        <v>0</v>
      </c>
      <c r="G396" s="62">
        <v>0</v>
      </c>
      <c r="H396" s="62">
        <v>0</v>
      </c>
      <c r="I396" s="62">
        <f>E396</f>
        <v>0</v>
      </c>
      <c r="J396" s="62">
        <f>F396</f>
        <v>0</v>
      </c>
      <c r="K396" s="120"/>
      <c r="L396" s="83">
        <v>0</v>
      </c>
      <c r="M396" s="126">
        <v>0</v>
      </c>
      <c r="N396" s="61">
        <v>0</v>
      </c>
      <c r="O396" s="61">
        <v>0</v>
      </c>
      <c r="P396" s="61">
        <f>L396</f>
        <v>0</v>
      </c>
      <c r="Q396" s="61">
        <f>M396</f>
        <v>0</v>
      </c>
      <c r="R396" s="61">
        <f t="shared" si="961"/>
        <v>0</v>
      </c>
      <c r="S396" s="119"/>
      <c r="T396" s="83">
        <v>0</v>
      </c>
      <c r="U396" s="81">
        <f>U397+U398</f>
        <v>0</v>
      </c>
      <c r="V396" s="61">
        <v>0</v>
      </c>
      <c r="W396" s="61">
        <v>0</v>
      </c>
      <c r="X396" s="61">
        <f>T396</f>
        <v>0</v>
      </c>
      <c r="Y396" s="61">
        <f>U396</f>
        <v>0</v>
      </c>
      <c r="Z396" s="61">
        <f t="shared" si="963"/>
        <v>0</v>
      </c>
      <c r="AA396" s="119"/>
      <c r="AB396" s="83">
        <v>0</v>
      </c>
      <c r="AC396" s="83">
        <f>SUM(AC397:AC398)</f>
        <v>0</v>
      </c>
      <c r="AD396" s="61">
        <v>0</v>
      </c>
      <c r="AE396" s="61">
        <v>0</v>
      </c>
      <c r="AF396" s="61">
        <f>AB396</f>
        <v>0</v>
      </c>
      <c r="AG396" s="61">
        <f>AC396</f>
        <v>0</v>
      </c>
      <c r="AH396" s="61">
        <f t="shared" si="964"/>
        <v>0</v>
      </c>
      <c r="AI396" s="119"/>
      <c r="AJ396" s="83">
        <v>0</v>
      </c>
      <c r="AK396" s="126">
        <f>SUM(AK397:AK398)</f>
        <v>0</v>
      </c>
      <c r="AL396" s="61">
        <v>0</v>
      </c>
      <c r="AM396" s="61">
        <v>0</v>
      </c>
      <c r="AN396" s="61">
        <f>AJ396</f>
        <v>0</v>
      </c>
      <c r="AO396" s="61">
        <f>AK396</f>
        <v>0</v>
      </c>
      <c r="AP396" s="61">
        <f t="shared" si="965"/>
        <v>0</v>
      </c>
      <c r="AQ396" s="119"/>
      <c r="AR396" s="83">
        <v>0</v>
      </c>
      <c r="AS396" s="83">
        <f>SUM(AS397:AS398)</f>
        <v>0</v>
      </c>
      <c r="AT396" s="61">
        <v>0</v>
      </c>
      <c r="AU396" s="61">
        <v>0</v>
      </c>
      <c r="AV396" s="61">
        <f>AR396</f>
        <v>0</v>
      </c>
      <c r="AW396" s="61">
        <f>AS396</f>
        <v>0</v>
      </c>
      <c r="AX396" s="61">
        <f t="shared" si="966"/>
        <v>0</v>
      </c>
      <c r="AY396" s="119"/>
      <c r="AZ396" s="83">
        <v>0</v>
      </c>
      <c r="BA396" s="126">
        <f>SUM(BA397:BA398)</f>
        <v>0</v>
      </c>
      <c r="BB396" s="61">
        <v>0</v>
      </c>
      <c r="BC396" s="61">
        <v>0</v>
      </c>
      <c r="BD396" s="61">
        <f>AZ396</f>
        <v>0</v>
      </c>
      <c r="BE396" s="61">
        <f>BA396</f>
        <v>0</v>
      </c>
      <c r="BF396" s="99">
        <f t="shared" si="967"/>
        <v>0</v>
      </c>
      <c r="BG396" s="119"/>
      <c r="BH396" s="83">
        <v>0</v>
      </c>
      <c r="BI396" s="81">
        <f>BI397+BI398</f>
        <v>0</v>
      </c>
      <c r="BJ396" s="61">
        <v>0</v>
      </c>
      <c r="BK396" s="61">
        <v>0</v>
      </c>
      <c r="BL396" s="61">
        <f>BH396</f>
        <v>0</v>
      </c>
      <c r="BM396" s="61">
        <f>BI396</f>
        <v>0</v>
      </c>
      <c r="BN396" s="61">
        <f t="shared" si="969"/>
        <v>0</v>
      </c>
      <c r="BO396" s="119"/>
      <c r="BP396" s="83">
        <v>0</v>
      </c>
      <c r="BQ396" s="81">
        <f>BQ397+BQ398</f>
        <v>0</v>
      </c>
      <c r="BR396" s="61">
        <v>0</v>
      </c>
      <c r="BS396" s="82">
        <f t="shared" si="1007"/>
        <v>0</v>
      </c>
      <c r="BT396" s="61">
        <f>BP396</f>
        <v>0</v>
      </c>
      <c r="BU396" s="61">
        <f>BQ396</f>
        <v>0</v>
      </c>
      <c r="BV396" s="61">
        <f t="shared" si="971"/>
        <v>0</v>
      </c>
      <c r="BW396" s="117"/>
      <c r="BX396" s="83">
        <v>0</v>
      </c>
      <c r="BY396" s="83">
        <v>0</v>
      </c>
      <c r="BZ396" s="61">
        <v>0</v>
      </c>
      <c r="CA396" s="61">
        <v>0</v>
      </c>
      <c r="CB396" s="61">
        <f>BX396</f>
        <v>0</v>
      </c>
      <c r="CC396" s="61">
        <f>BY396</f>
        <v>0</v>
      </c>
      <c r="CD396" s="61">
        <f t="shared" si="973"/>
        <v>0</v>
      </c>
      <c r="CE396" s="117"/>
      <c r="CF396" s="83">
        <v>0</v>
      </c>
      <c r="CG396" s="81"/>
      <c r="CH396" s="61">
        <v>0</v>
      </c>
      <c r="CI396" s="61"/>
      <c r="CJ396" s="61">
        <f>CF396</f>
        <v>0</v>
      </c>
      <c r="CK396" s="61">
        <f>CG396</f>
        <v>0</v>
      </c>
      <c r="CL396" s="117"/>
      <c r="CM396" s="83">
        <v>0</v>
      </c>
      <c r="CN396" s="81"/>
      <c r="CO396" s="61">
        <v>0</v>
      </c>
      <c r="CP396" s="61"/>
      <c r="CQ396" s="61">
        <f>CM396</f>
        <v>0</v>
      </c>
      <c r="CR396" s="61">
        <f>CN396</f>
        <v>0</v>
      </c>
      <c r="CS396" s="50"/>
      <c r="CT396" s="60">
        <f t="shared" si="974"/>
        <v>0</v>
      </c>
      <c r="CU396" s="60">
        <f t="shared" si="975"/>
        <v>0</v>
      </c>
      <c r="CV396" s="60">
        <f t="shared" si="976"/>
        <v>0</v>
      </c>
      <c r="CW396" s="60">
        <f t="shared" si="977"/>
        <v>0</v>
      </c>
      <c r="CX396" s="60">
        <f t="shared" si="1005"/>
        <v>0</v>
      </c>
      <c r="CY396" s="60">
        <f t="shared" si="1006"/>
        <v>0</v>
      </c>
    </row>
    <row r="397" spans="1:103" s="79" customFormat="1" x14ac:dyDescent="0.25">
      <c r="A397" s="90">
        <v>2290300100</v>
      </c>
      <c r="B397" s="89"/>
      <c r="C397" s="88"/>
      <c r="D397" s="88" t="s">
        <v>32</v>
      </c>
      <c r="E397" s="116">
        <v>0</v>
      </c>
      <c r="F397" s="116">
        <v>0</v>
      </c>
      <c r="G397" s="73">
        <v>0</v>
      </c>
      <c r="H397" s="73">
        <v>0</v>
      </c>
      <c r="I397" s="73">
        <f>E397+G397</f>
        <v>0</v>
      </c>
      <c r="J397" s="73">
        <f>F397+H397</f>
        <v>0</v>
      </c>
      <c r="K397" s="120"/>
      <c r="L397" s="116">
        <v>0</v>
      </c>
      <c r="M397" s="74">
        <v>0</v>
      </c>
      <c r="N397" s="67">
        <v>0</v>
      </c>
      <c r="O397" s="67">
        <v>0</v>
      </c>
      <c r="P397" s="67">
        <f>L397+N397</f>
        <v>0</v>
      </c>
      <c r="Q397" s="67">
        <f>M397+O397</f>
        <v>0</v>
      </c>
      <c r="R397" s="67">
        <f t="shared" si="961"/>
        <v>0</v>
      </c>
      <c r="S397" s="119"/>
      <c r="T397" s="116">
        <v>0</v>
      </c>
      <c r="U397" s="115">
        <v>0</v>
      </c>
      <c r="V397" s="67">
        <v>0</v>
      </c>
      <c r="W397" s="67">
        <v>0</v>
      </c>
      <c r="X397" s="67">
        <f>T397+V397</f>
        <v>0</v>
      </c>
      <c r="Y397" s="67">
        <f>U397+W397</f>
        <v>0</v>
      </c>
      <c r="Z397" s="67">
        <f t="shared" si="963"/>
        <v>0</v>
      </c>
      <c r="AA397" s="119"/>
      <c r="AB397" s="116">
        <v>0</v>
      </c>
      <c r="AC397" s="74">
        <v>0</v>
      </c>
      <c r="AD397" s="67">
        <v>0</v>
      </c>
      <c r="AE397" s="67">
        <v>0</v>
      </c>
      <c r="AF397" s="67">
        <f>AB397+AD397</f>
        <v>0</v>
      </c>
      <c r="AG397" s="67">
        <f>AC397+AE397</f>
        <v>0</v>
      </c>
      <c r="AH397" s="67">
        <f t="shared" si="964"/>
        <v>0</v>
      </c>
      <c r="AI397" s="119"/>
      <c r="AJ397" s="116">
        <v>0</v>
      </c>
      <c r="AK397" s="74">
        <v>0</v>
      </c>
      <c r="AL397" s="67">
        <v>0</v>
      </c>
      <c r="AM397" s="67">
        <v>0</v>
      </c>
      <c r="AN397" s="67">
        <f>AJ397+AL397</f>
        <v>0</v>
      </c>
      <c r="AO397" s="67">
        <f>AK397+AM397</f>
        <v>0</v>
      </c>
      <c r="AP397" s="67">
        <f t="shared" si="965"/>
        <v>0</v>
      </c>
      <c r="AQ397" s="119"/>
      <c r="AR397" s="116">
        <v>0</v>
      </c>
      <c r="AS397" s="74">
        <v>0</v>
      </c>
      <c r="AT397" s="67">
        <v>0</v>
      </c>
      <c r="AU397" s="67">
        <v>0</v>
      </c>
      <c r="AV397" s="67">
        <f>AR397+AT397</f>
        <v>0</v>
      </c>
      <c r="AW397" s="67">
        <f>AS397+AU397</f>
        <v>0</v>
      </c>
      <c r="AX397" s="67">
        <f t="shared" si="966"/>
        <v>0</v>
      </c>
      <c r="AY397" s="119"/>
      <c r="AZ397" s="116">
        <v>0</v>
      </c>
      <c r="BA397" s="116">
        <v>0</v>
      </c>
      <c r="BB397" s="67">
        <v>0</v>
      </c>
      <c r="BC397" s="67">
        <v>0</v>
      </c>
      <c r="BD397" s="67">
        <f>AZ397+BB397</f>
        <v>0</v>
      </c>
      <c r="BE397" s="67">
        <f>BA397+BC397</f>
        <v>0</v>
      </c>
      <c r="BF397" s="91">
        <f t="shared" si="967"/>
        <v>0</v>
      </c>
      <c r="BG397" s="119"/>
      <c r="BH397" s="116">
        <v>0</v>
      </c>
      <c r="BI397" s="115">
        <v>0</v>
      </c>
      <c r="BJ397" s="67">
        <v>0</v>
      </c>
      <c r="BK397" s="67">
        <v>0</v>
      </c>
      <c r="BL397" s="67">
        <f>BH397+BJ397</f>
        <v>0</v>
      </c>
      <c r="BM397" s="67">
        <f>BI397+BK397</f>
        <v>0</v>
      </c>
      <c r="BN397" s="67">
        <f t="shared" si="969"/>
        <v>0</v>
      </c>
      <c r="BO397" s="119"/>
      <c r="BP397" s="116">
        <v>0</v>
      </c>
      <c r="BQ397" s="115">
        <v>0</v>
      </c>
      <c r="BR397" s="67">
        <v>0</v>
      </c>
      <c r="BS397" s="118">
        <f t="shared" si="1007"/>
        <v>0</v>
      </c>
      <c r="BT397" s="67">
        <f>BP397+BR397</f>
        <v>0</v>
      </c>
      <c r="BU397" s="67">
        <f>BQ397+BS397</f>
        <v>0</v>
      </c>
      <c r="BV397" s="67">
        <f t="shared" si="971"/>
        <v>0</v>
      </c>
      <c r="BW397" s="117"/>
      <c r="BX397" s="116">
        <v>0</v>
      </c>
      <c r="BY397" s="116">
        <v>0</v>
      </c>
      <c r="BZ397" s="67">
        <v>0</v>
      </c>
      <c r="CA397" s="67">
        <v>0</v>
      </c>
      <c r="CB397" s="67">
        <f>BX397+BZ397</f>
        <v>0</v>
      </c>
      <c r="CC397" s="67">
        <f>BY397+CA397</f>
        <v>0</v>
      </c>
      <c r="CD397" s="67">
        <f t="shared" si="973"/>
        <v>0</v>
      </c>
      <c r="CE397" s="117"/>
      <c r="CF397" s="116">
        <v>0</v>
      </c>
      <c r="CG397" s="115"/>
      <c r="CH397" s="67">
        <v>0</v>
      </c>
      <c r="CI397" s="67"/>
      <c r="CJ397" s="67">
        <f>CF397+CH397</f>
        <v>0</v>
      </c>
      <c r="CK397" s="67">
        <f>CG397+CI397</f>
        <v>0</v>
      </c>
      <c r="CL397" s="117"/>
      <c r="CM397" s="116">
        <v>0</v>
      </c>
      <c r="CN397" s="115"/>
      <c r="CO397" s="67">
        <v>0</v>
      </c>
      <c r="CP397" s="67"/>
      <c r="CQ397" s="67">
        <f>CM397+CO397</f>
        <v>0</v>
      </c>
      <c r="CR397" s="67">
        <f>CN397+CP397</f>
        <v>0</v>
      </c>
      <c r="CS397" s="80"/>
      <c r="CT397" s="66">
        <f t="shared" si="974"/>
        <v>0</v>
      </c>
      <c r="CU397" s="66">
        <f t="shared" si="975"/>
        <v>0</v>
      </c>
      <c r="CV397" s="66">
        <f t="shared" si="976"/>
        <v>0</v>
      </c>
      <c r="CW397" s="66">
        <f t="shared" si="977"/>
        <v>0</v>
      </c>
      <c r="CX397" s="66">
        <f t="shared" si="1005"/>
        <v>0</v>
      </c>
      <c r="CY397" s="66">
        <f t="shared" si="1006"/>
        <v>0</v>
      </c>
    </row>
    <row r="398" spans="1:103" s="79" customFormat="1" x14ac:dyDescent="0.25">
      <c r="A398" s="90">
        <v>2290390000</v>
      </c>
      <c r="B398" s="89"/>
      <c r="C398" s="88"/>
      <c r="D398" s="88" t="s">
        <v>31</v>
      </c>
      <c r="E398" s="116">
        <v>0</v>
      </c>
      <c r="F398" s="116">
        <v>0</v>
      </c>
      <c r="G398" s="73">
        <v>0</v>
      </c>
      <c r="H398" s="73">
        <v>0</v>
      </c>
      <c r="I398" s="73">
        <f>E398+G398</f>
        <v>0</v>
      </c>
      <c r="J398" s="73">
        <f>F398+H398</f>
        <v>0</v>
      </c>
      <c r="K398" s="120"/>
      <c r="L398" s="116">
        <v>0</v>
      </c>
      <c r="M398" s="74">
        <v>0</v>
      </c>
      <c r="N398" s="67">
        <v>0</v>
      </c>
      <c r="O398" s="67">
        <v>0</v>
      </c>
      <c r="P398" s="67">
        <f>L398+N398</f>
        <v>0</v>
      </c>
      <c r="Q398" s="67">
        <f>M398+O398</f>
        <v>0</v>
      </c>
      <c r="R398" s="67">
        <f t="shared" si="961"/>
        <v>0</v>
      </c>
      <c r="S398" s="119"/>
      <c r="T398" s="116">
        <v>0</v>
      </c>
      <c r="U398" s="115">
        <v>0</v>
      </c>
      <c r="V398" s="67">
        <v>0</v>
      </c>
      <c r="W398" s="67">
        <v>0</v>
      </c>
      <c r="X398" s="67">
        <f>T398+V398</f>
        <v>0</v>
      </c>
      <c r="Y398" s="67">
        <f>U398+W398</f>
        <v>0</v>
      </c>
      <c r="Z398" s="67">
        <f t="shared" si="963"/>
        <v>0</v>
      </c>
      <c r="AA398" s="119"/>
      <c r="AB398" s="116">
        <v>0</v>
      </c>
      <c r="AC398" s="74">
        <v>0</v>
      </c>
      <c r="AD398" s="67">
        <v>0</v>
      </c>
      <c r="AE398" s="67">
        <v>0</v>
      </c>
      <c r="AF398" s="67">
        <f>AB398+AD398</f>
        <v>0</v>
      </c>
      <c r="AG398" s="67">
        <f>AC398+AE398</f>
        <v>0</v>
      </c>
      <c r="AH398" s="67">
        <f t="shared" si="964"/>
        <v>0</v>
      </c>
      <c r="AI398" s="119"/>
      <c r="AJ398" s="116">
        <v>0</v>
      </c>
      <c r="AK398" s="74">
        <v>0</v>
      </c>
      <c r="AL398" s="67">
        <v>0</v>
      </c>
      <c r="AM398" s="67">
        <v>0</v>
      </c>
      <c r="AN398" s="67">
        <f>AJ398+AL398</f>
        <v>0</v>
      </c>
      <c r="AO398" s="67">
        <f>AK398+AM398</f>
        <v>0</v>
      </c>
      <c r="AP398" s="67">
        <f t="shared" si="965"/>
        <v>0</v>
      </c>
      <c r="AQ398" s="119"/>
      <c r="AR398" s="116">
        <v>0</v>
      </c>
      <c r="AS398" s="74">
        <v>0</v>
      </c>
      <c r="AT398" s="67">
        <v>0</v>
      </c>
      <c r="AU398" s="67">
        <v>0</v>
      </c>
      <c r="AV398" s="67">
        <f>AR398+AT398</f>
        <v>0</v>
      </c>
      <c r="AW398" s="67">
        <f>AS398+AU398</f>
        <v>0</v>
      </c>
      <c r="AX398" s="67">
        <f t="shared" si="966"/>
        <v>0</v>
      </c>
      <c r="AY398" s="119"/>
      <c r="AZ398" s="116">
        <v>0</v>
      </c>
      <c r="BA398" s="116">
        <v>0</v>
      </c>
      <c r="BB398" s="67">
        <v>0</v>
      </c>
      <c r="BC398" s="67">
        <v>0</v>
      </c>
      <c r="BD398" s="67">
        <f>AZ398+BB398</f>
        <v>0</v>
      </c>
      <c r="BE398" s="67">
        <f>BA398+BC398</f>
        <v>0</v>
      </c>
      <c r="BF398" s="91">
        <f t="shared" si="967"/>
        <v>0</v>
      </c>
      <c r="BG398" s="119"/>
      <c r="BH398" s="116">
        <v>0</v>
      </c>
      <c r="BI398" s="115">
        <v>0</v>
      </c>
      <c r="BJ398" s="67">
        <v>0</v>
      </c>
      <c r="BK398" s="67">
        <v>0</v>
      </c>
      <c r="BL398" s="67">
        <f>BH398+BJ398</f>
        <v>0</v>
      </c>
      <c r="BM398" s="67">
        <f>BI398+BK398</f>
        <v>0</v>
      </c>
      <c r="BN398" s="67">
        <f t="shared" si="969"/>
        <v>0</v>
      </c>
      <c r="BO398" s="119"/>
      <c r="BP398" s="116">
        <v>0</v>
      </c>
      <c r="BQ398" s="115">
        <v>0</v>
      </c>
      <c r="BR398" s="67">
        <v>0</v>
      </c>
      <c r="BS398" s="118">
        <f t="shared" si="1007"/>
        <v>0</v>
      </c>
      <c r="BT398" s="67">
        <f>BP398+BR398</f>
        <v>0</v>
      </c>
      <c r="BU398" s="67">
        <f>BQ398+BS398</f>
        <v>0</v>
      </c>
      <c r="BV398" s="67">
        <f t="shared" si="971"/>
        <v>0</v>
      </c>
      <c r="BW398" s="117"/>
      <c r="BX398" s="116">
        <v>0</v>
      </c>
      <c r="BY398" s="116">
        <v>0</v>
      </c>
      <c r="BZ398" s="67">
        <v>0</v>
      </c>
      <c r="CA398" s="67">
        <v>0</v>
      </c>
      <c r="CB398" s="67">
        <f>BX398+BZ398</f>
        <v>0</v>
      </c>
      <c r="CC398" s="67">
        <f>BY398+CA398</f>
        <v>0</v>
      </c>
      <c r="CD398" s="67">
        <f t="shared" si="973"/>
        <v>0</v>
      </c>
      <c r="CE398" s="117"/>
      <c r="CF398" s="116">
        <v>0</v>
      </c>
      <c r="CG398" s="115"/>
      <c r="CH398" s="67">
        <v>0</v>
      </c>
      <c r="CI398" s="67"/>
      <c r="CJ398" s="67">
        <f>CF398+CH398</f>
        <v>0</v>
      </c>
      <c r="CK398" s="67">
        <f>CG398+CI398</f>
        <v>0</v>
      </c>
      <c r="CL398" s="117"/>
      <c r="CM398" s="116">
        <v>0</v>
      </c>
      <c r="CN398" s="115"/>
      <c r="CO398" s="67">
        <v>0</v>
      </c>
      <c r="CP398" s="67"/>
      <c r="CQ398" s="67">
        <f>CM398+CO398</f>
        <v>0</v>
      </c>
      <c r="CR398" s="67">
        <f>CN398+CP398</f>
        <v>0</v>
      </c>
      <c r="CS398" s="80"/>
      <c r="CT398" s="66">
        <f t="shared" si="974"/>
        <v>0</v>
      </c>
      <c r="CU398" s="66">
        <f t="shared" si="975"/>
        <v>0</v>
      </c>
      <c r="CV398" s="66">
        <f t="shared" si="976"/>
        <v>0</v>
      </c>
      <c r="CW398" s="66">
        <f t="shared" si="977"/>
        <v>0</v>
      </c>
      <c r="CX398" s="66">
        <f t="shared" si="1005"/>
        <v>0</v>
      </c>
      <c r="CY398" s="66">
        <f t="shared" si="1006"/>
        <v>0</v>
      </c>
    </row>
    <row r="399" spans="1:103" x14ac:dyDescent="0.25">
      <c r="A399" s="87">
        <v>2290400000</v>
      </c>
      <c r="B399" s="86"/>
      <c r="C399" s="85" t="s">
        <v>30</v>
      </c>
      <c r="D399" s="84"/>
      <c r="E399" s="83">
        <v>0</v>
      </c>
      <c r="F399" s="83">
        <f>F400+F401</f>
        <v>0</v>
      </c>
      <c r="G399" s="62">
        <v>0</v>
      </c>
      <c r="H399" s="62">
        <v>0</v>
      </c>
      <c r="I399" s="83">
        <f>I400+I401</f>
        <v>0</v>
      </c>
      <c r="J399" s="83">
        <f>J400+J401</f>
        <v>0</v>
      </c>
      <c r="K399" s="120"/>
      <c r="L399" s="83">
        <v>0</v>
      </c>
      <c r="M399" s="126">
        <v>0</v>
      </c>
      <c r="N399" s="61">
        <v>0</v>
      </c>
      <c r="O399" s="61">
        <v>0</v>
      </c>
      <c r="P399" s="81">
        <f>P400+P401</f>
        <v>0</v>
      </c>
      <c r="Q399" s="81">
        <f>Q400+Q401</f>
        <v>0</v>
      </c>
      <c r="R399" s="61">
        <f t="shared" si="961"/>
        <v>0</v>
      </c>
      <c r="S399" s="119"/>
      <c r="T399" s="83">
        <v>0</v>
      </c>
      <c r="U399" s="81">
        <f>U400+U401</f>
        <v>0</v>
      </c>
      <c r="V399" s="61">
        <v>0</v>
      </c>
      <c r="W399" s="61">
        <v>0</v>
      </c>
      <c r="X399" s="81">
        <f>X400+X401</f>
        <v>0</v>
      </c>
      <c r="Y399" s="81">
        <f>Y400+Y401</f>
        <v>0</v>
      </c>
      <c r="Z399" s="61">
        <f t="shared" si="963"/>
        <v>0</v>
      </c>
      <c r="AA399" s="119"/>
      <c r="AB399" s="83">
        <v>0</v>
      </c>
      <c r="AC399" s="83">
        <f>SUM(AC400:AC401)</f>
        <v>0</v>
      </c>
      <c r="AD399" s="61">
        <v>0</v>
      </c>
      <c r="AE399" s="61">
        <v>0</v>
      </c>
      <c r="AF399" s="81">
        <f>AF400+AF401</f>
        <v>0</v>
      </c>
      <c r="AG399" s="81">
        <f>AG400+AG401</f>
        <v>0</v>
      </c>
      <c r="AH399" s="61">
        <f t="shared" si="964"/>
        <v>0</v>
      </c>
      <c r="AI399" s="119"/>
      <c r="AJ399" s="83">
        <v>0</v>
      </c>
      <c r="AK399" s="126">
        <f>SUM(AK400:AK401)</f>
        <v>0</v>
      </c>
      <c r="AL399" s="61">
        <v>0</v>
      </c>
      <c r="AM399" s="61">
        <v>0</v>
      </c>
      <c r="AN399" s="81">
        <f>AN400+AN401</f>
        <v>0</v>
      </c>
      <c r="AO399" s="81">
        <f>AO400+AO401</f>
        <v>0</v>
      </c>
      <c r="AP399" s="61">
        <f t="shared" si="965"/>
        <v>0</v>
      </c>
      <c r="AQ399" s="119"/>
      <c r="AR399" s="83">
        <v>0</v>
      </c>
      <c r="AS399" s="126">
        <f>SUM(AS400:AS401)</f>
        <v>0</v>
      </c>
      <c r="AT399" s="61">
        <v>0</v>
      </c>
      <c r="AU399" s="61">
        <v>0</v>
      </c>
      <c r="AV399" s="81">
        <f>AV400+AV401</f>
        <v>0</v>
      </c>
      <c r="AW399" s="81">
        <f>AW400+AW401</f>
        <v>0</v>
      </c>
      <c r="AX399" s="61">
        <f t="shared" si="966"/>
        <v>0</v>
      </c>
      <c r="AY399" s="119"/>
      <c r="AZ399" s="83">
        <v>0</v>
      </c>
      <c r="BA399" s="83">
        <f>SUM(BA400:BA401)</f>
        <v>0</v>
      </c>
      <c r="BB399" s="61">
        <v>0</v>
      </c>
      <c r="BC399" s="61">
        <v>0</v>
      </c>
      <c r="BD399" s="81">
        <f>BD400+BD401</f>
        <v>0</v>
      </c>
      <c r="BE399" s="81">
        <f>BE400+BE401</f>
        <v>0</v>
      </c>
      <c r="BF399" s="99">
        <f t="shared" si="967"/>
        <v>0</v>
      </c>
      <c r="BG399" s="119"/>
      <c r="BH399" s="83">
        <v>0</v>
      </c>
      <c r="BI399" s="81">
        <f>BI400+BI401</f>
        <v>0</v>
      </c>
      <c r="BJ399" s="61">
        <v>0</v>
      </c>
      <c r="BK399" s="61">
        <v>0</v>
      </c>
      <c r="BL399" s="81">
        <f>BL400+BL401</f>
        <v>0</v>
      </c>
      <c r="BM399" s="81">
        <f>BM400+BM401</f>
        <v>0</v>
      </c>
      <c r="BN399" s="61">
        <f t="shared" si="969"/>
        <v>0</v>
      </c>
      <c r="BO399" s="119"/>
      <c r="BP399" s="83">
        <v>0</v>
      </c>
      <c r="BQ399" s="81">
        <f>BQ400+BQ401</f>
        <v>0</v>
      </c>
      <c r="BR399" s="61">
        <v>0</v>
      </c>
      <c r="BS399" s="82">
        <f t="shared" si="1007"/>
        <v>0</v>
      </c>
      <c r="BT399" s="81">
        <f>BT400+BT401</f>
        <v>0</v>
      </c>
      <c r="BU399" s="81">
        <f>BU400+BU401</f>
        <v>0</v>
      </c>
      <c r="BV399" s="61">
        <f t="shared" si="971"/>
        <v>0</v>
      </c>
      <c r="BW399" s="117"/>
      <c r="BX399" s="83">
        <v>0</v>
      </c>
      <c r="BY399" s="83">
        <v>0</v>
      </c>
      <c r="BZ399" s="61">
        <v>0</v>
      </c>
      <c r="CA399" s="61">
        <v>0</v>
      </c>
      <c r="CB399" s="81">
        <f>CB400+CB401</f>
        <v>0</v>
      </c>
      <c r="CC399" s="81">
        <f>CC400+CC401</f>
        <v>0</v>
      </c>
      <c r="CD399" s="61">
        <f t="shared" si="973"/>
        <v>0</v>
      </c>
      <c r="CE399" s="117"/>
      <c r="CF399" s="83">
        <v>0</v>
      </c>
      <c r="CG399" s="81"/>
      <c r="CH399" s="61">
        <v>0</v>
      </c>
      <c r="CI399" s="61"/>
      <c r="CJ399" s="81">
        <f>CJ400+CJ401</f>
        <v>0</v>
      </c>
      <c r="CK399" s="81">
        <f>CK400+CK401</f>
        <v>0</v>
      </c>
      <c r="CL399" s="117"/>
      <c r="CM399" s="83">
        <v>0</v>
      </c>
      <c r="CN399" s="81"/>
      <c r="CO399" s="61">
        <v>0</v>
      </c>
      <c r="CP399" s="61"/>
      <c r="CQ399" s="81">
        <f>CQ400+CQ401</f>
        <v>0</v>
      </c>
      <c r="CR399" s="81">
        <f>CR400+CR401</f>
        <v>0</v>
      </c>
      <c r="CS399" s="50"/>
      <c r="CT399" s="60">
        <f t="shared" si="974"/>
        <v>0</v>
      </c>
      <c r="CU399" s="60">
        <f t="shared" si="975"/>
        <v>0</v>
      </c>
      <c r="CV399" s="60">
        <f t="shared" si="976"/>
        <v>0</v>
      </c>
      <c r="CW399" s="60">
        <f t="shared" si="977"/>
        <v>0</v>
      </c>
      <c r="CX399" s="60">
        <f t="shared" si="1005"/>
        <v>0</v>
      </c>
      <c r="CY399" s="60">
        <f t="shared" si="1006"/>
        <v>0</v>
      </c>
    </row>
    <row r="400" spans="1:103" s="79" customFormat="1" x14ac:dyDescent="0.25">
      <c r="A400" s="90">
        <v>2290400100</v>
      </c>
      <c r="B400" s="103"/>
      <c r="C400" s="121" t="s">
        <v>29</v>
      </c>
      <c r="D400" s="125"/>
      <c r="E400" s="123">
        <v>0</v>
      </c>
      <c r="F400" s="123">
        <v>0</v>
      </c>
      <c r="G400" s="73">
        <v>0</v>
      </c>
      <c r="H400" s="73">
        <v>0</v>
      </c>
      <c r="I400" s="73">
        <f t="shared" ref="I400:J402" si="1008">E400+G400</f>
        <v>0</v>
      </c>
      <c r="J400" s="73">
        <f t="shared" si="1008"/>
        <v>0</v>
      </c>
      <c r="K400" s="120"/>
      <c r="L400" s="123">
        <v>0</v>
      </c>
      <c r="M400" s="124">
        <v>0</v>
      </c>
      <c r="N400" s="67">
        <v>0</v>
      </c>
      <c r="O400" s="67">
        <v>0</v>
      </c>
      <c r="P400" s="67">
        <f t="shared" ref="P400:Q402" si="1009">L400+N400</f>
        <v>0</v>
      </c>
      <c r="Q400" s="67">
        <f t="shared" si="1009"/>
        <v>0</v>
      </c>
      <c r="R400" s="67">
        <f t="shared" si="961"/>
        <v>0</v>
      </c>
      <c r="S400" s="119"/>
      <c r="T400" s="123">
        <v>0</v>
      </c>
      <c r="U400" s="122">
        <v>0</v>
      </c>
      <c r="V400" s="67">
        <v>0</v>
      </c>
      <c r="W400" s="67">
        <v>0</v>
      </c>
      <c r="X400" s="67">
        <f t="shared" ref="X400:Y402" si="1010">T400+V400</f>
        <v>0</v>
      </c>
      <c r="Y400" s="67">
        <f t="shared" si="1010"/>
        <v>0</v>
      </c>
      <c r="Z400" s="67">
        <f t="shared" si="963"/>
        <v>0</v>
      </c>
      <c r="AA400" s="119"/>
      <c r="AB400" s="123">
        <v>0</v>
      </c>
      <c r="AC400" s="124">
        <v>0</v>
      </c>
      <c r="AD400" s="67">
        <v>0</v>
      </c>
      <c r="AE400" s="67">
        <v>0</v>
      </c>
      <c r="AF400" s="67">
        <f t="shared" ref="AF400:AG402" si="1011">AB400+AD400</f>
        <v>0</v>
      </c>
      <c r="AG400" s="67">
        <f t="shared" si="1011"/>
        <v>0</v>
      </c>
      <c r="AH400" s="67">
        <f t="shared" si="964"/>
        <v>0</v>
      </c>
      <c r="AI400" s="119"/>
      <c r="AJ400" s="123">
        <v>0</v>
      </c>
      <c r="AK400" s="124">
        <v>0</v>
      </c>
      <c r="AL400" s="67">
        <v>0</v>
      </c>
      <c r="AM400" s="67">
        <v>0</v>
      </c>
      <c r="AN400" s="67">
        <f t="shared" ref="AN400:AO402" si="1012">AJ400+AL400</f>
        <v>0</v>
      </c>
      <c r="AO400" s="67">
        <f t="shared" si="1012"/>
        <v>0</v>
      </c>
      <c r="AP400" s="67">
        <f t="shared" si="965"/>
        <v>0</v>
      </c>
      <c r="AQ400" s="119"/>
      <c r="AR400" s="123">
        <v>0</v>
      </c>
      <c r="AS400" s="123">
        <v>0</v>
      </c>
      <c r="AT400" s="67">
        <v>0</v>
      </c>
      <c r="AU400" s="67">
        <v>0</v>
      </c>
      <c r="AV400" s="67">
        <f t="shared" ref="AV400:AW402" si="1013">AR400+AT400</f>
        <v>0</v>
      </c>
      <c r="AW400" s="67">
        <f t="shared" si="1013"/>
        <v>0</v>
      </c>
      <c r="AX400" s="67">
        <f t="shared" si="966"/>
        <v>0</v>
      </c>
      <c r="AY400" s="119"/>
      <c r="AZ400" s="123">
        <v>0</v>
      </c>
      <c r="BA400" s="124">
        <v>0</v>
      </c>
      <c r="BB400" s="67">
        <v>0</v>
      </c>
      <c r="BC400" s="67">
        <v>0</v>
      </c>
      <c r="BD400" s="67">
        <f t="shared" ref="BD400:BE402" si="1014">AZ400+BB400</f>
        <v>0</v>
      </c>
      <c r="BE400" s="67">
        <f t="shared" si="1014"/>
        <v>0</v>
      </c>
      <c r="BF400" s="91">
        <f t="shared" si="967"/>
        <v>0</v>
      </c>
      <c r="BG400" s="119"/>
      <c r="BH400" s="123">
        <v>0</v>
      </c>
      <c r="BI400" s="122">
        <v>0</v>
      </c>
      <c r="BJ400" s="67">
        <v>0</v>
      </c>
      <c r="BK400" s="67">
        <v>0</v>
      </c>
      <c r="BL400" s="67">
        <f t="shared" ref="BL400:BM402" si="1015">BH400+BJ400</f>
        <v>0</v>
      </c>
      <c r="BM400" s="67">
        <f t="shared" si="1015"/>
        <v>0</v>
      </c>
      <c r="BN400" s="67">
        <f t="shared" si="969"/>
        <v>0</v>
      </c>
      <c r="BO400" s="119"/>
      <c r="BP400" s="123">
        <v>0</v>
      </c>
      <c r="BQ400" s="122">
        <v>0</v>
      </c>
      <c r="BR400" s="67">
        <v>0</v>
      </c>
      <c r="BS400" s="118">
        <f t="shared" si="1007"/>
        <v>0</v>
      </c>
      <c r="BT400" s="67">
        <f t="shared" ref="BT400:BU402" si="1016">BP400+BR400</f>
        <v>0</v>
      </c>
      <c r="BU400" s="67">
        <f t="shared" si="1016"/>
        <v>0</v>
      </c>
      <c r="BV400" s="67">
        <f t="shared" si="971"/>
        <v>0</v>
      </c>
      <c r="BW400" s="117"/>
      <c r="BX400" s="123">
        <v>0</v>
      </c>
      <c r="BY400" s="123">
        <v>0</v>
      </c>
      <c r="BZ400" s="67">
        <v>0</v>
      </c>
      <c r="CA400" s="67">
        <v>0</v>
      </c>
      <c r="CB400" s="67">
        <f t="shared" ref="CB400:CC402" si="1017">BX400+BZ400</f>
        <v>0</v>
      </c>
      <c r="CC400" s="67">
        <f t="shared" si="1017"/>
        <v>0</v>
      </c>
      <c r="CD400" s="67">
        <f t="shared" si="973"/>
        <v>0</v>
      </c>
      <c r="CE400" s="117"/>
      <c r="CF400" s="123">
        <v>0</v>
      </c>
      <c r="CG400" s="122"/>
      <c r="CH400" s="67">
        <v>0</v>
      </c>
      <c r="CI400" s="67"/>
      <c r="CJ400" s="67">
        <f t="shared" ref="CJ400:CK402" si="1018">CF400+CH400</f>
        <v>0</v>
      </c>
      <c r="CK400" s="67">
        <f t="shared" si="1018"/>
        <v>0</v>
      </c>
      <c r="CL400" s="117"/>
      <c r="CM400" s="123">
        <v>0</v>
      </c>
      <c r="CN400" s="122"/>
      <c r="CO400" s="67">
        <v>0</v>
      </c>
      <c r="CP400" s="67"/>
      <c r="CQ400" s="67">
        <f t="shared" ref="CQ400:CR402" si="1019">CM400+CO400</f>
        <v>0</v>
      </c>
      <c r="CR400" s="67">
        <f t="shared" si="1019"/>
        <v>0</v>
      </c>
      <c r="CS400" s="80"/>
      <c r="CT400" s="66">
        <f t="shared" si="974"/>
        <v>0</v>
      </c>
      <c r="CU400" s="66">
        <f t="shared" si="975"/>
        <v>0</v>
      </c>
      <c r="CV400" s="66">
        <f t="shared" si="976"/>
        <v>0</v>
      </c>
      <c r="CW400" s="66">
        <f t="shared" si="977"/>
        <v>0</v>
      </c>
      <c r="CX400" s="66">
        <f t="shared" si="1005"/>
        <v>0</v>
      </c>
      <c r="CY400" s="66">
        <f t="shared" si="1006"/>
        <v>0</v>
      </c>
    </row>
    <row r="401" spans="1:103" s="79" customFormat="1" x14ac:dyDescent="0.25">
      <c r="A401" s="90">
        <v>2290400200</v>
      </c>
      <c r="B401" s="103"/>
      <c r="C401" s="121" t="s">
        <v>28</v>
      </c>
      <c r="D401" s="88"/>
      <c r="E401" s="116">
        <v>0</v>
      </c>
      <c r="F401" s="116">
        <v>0</v>
      </c>
      <c r="G401" s="73">
        <v>0</v>
      </c>
      <c r="H401" s="73">
        <v>0</v>
      </c>
      <c r="I401" s="73">
        <f t="shared" si="1008"/>
        <v>0</v>
      </c>
      <c r="J401" s="73">
        <f t="shared" si="1008"/>
        <v>0</v>
      </c>
      <c r="K401" s="120"/>
      <c r="L401" s="116">
        <v>0</v>
      </c>
      <c r="M401" s="74">
        <v>0</v>
      </c>
      <c r="N401" s="67">
        <v>0</v>
      </c>
      <c r="O401" s="67">
        <v>0</v>
      </c>
      <c r="P401" s="67">
        <f t="shared" si="1009"/>
        <v>0</v>
      </c>
      <c r="Q401" s="67">
        <f t="shared" si="1009"/>
        <v>0</v>
      </c>
      <c r="R401" s="67">
        <f t="shared" si="961"/>
        <v>0</v>
      </c>
      <c r="S401" s="119"/>
      <c r="T401" s="116">
        <v>0</v>
      </c>
      <c r="U401" s="115">
        <v>0</v>
      </c>
      <c r="V401" s="67">
        <v>0</v>
      </c>
      <c r="W401" s="67">
        <v>0</v>
      </c>
      <c r="X401" s="67">
        <f t="shared" si="1010"/>
        <v>0</v>
      </c>
      <c r="Y401" s="67">
        <f t="shared" si="1010"/>
        <v>0</v>
      </c>
      <c r="Z401" s="67">
        <f t="shared" si="963"/>
        <v>0</v>
      </c>
      <c r="AA401" s="119"/>
      <c r="AB401" s="116">
        <v>0</v>
      </c>
      <c r="AC401" s="74">
        <v>0</v>
      </c>
      <c r="AD401" s="67">
        <v>0</v>
      </c>
      <c r="AE401" s="67">
        <v>0</v>
      </c>
      <c r="AF401" s="67">
        <f t="shared" si="1011"/>
        <v>0</v>
      </c>
      <c r="AG401" s="67">
        <f t="shared" si="1011"/>
        <v>0</v>
      </c>
      <c r="AH401" s="67">
        <f t="shared" si="964"/>
        <v>0</v>
      </c>
      <c r="AI401" s="119"/>
      <c r="AJ401" s="116">
        <v>0</v>
      </c>
      <c r="AK401" s="74">
        <v>0</v>
      </c>
      <c r="AL401" s="67">
        <v>0</v>
      </c>
      <c r="AM401" s="67">
        <v>0</v>
      </c>
      <c r="AN401" s="67">
        <f t="shared" si="1012"/>
        <v>0</v>
      </c>
      <c r="AO401" s="67">
        <f t="shared" si="1012"/>
        <v>0</v>
      </c>
      <c r="AP401" s="67">
        <f t="shared" si="965"/>
        <v>0</v>
      </c>
      <c r="AQ401" s="119"/>
      <c r="AR401" s="116">
        <v>0</v>
      </c>
      <c r="AS401" s="116">
        <v>0</v>
      </c>
      <c r="AT401" s="67">
        <v>0</v>
      </c>
      <c r="AU401" s="67">
        <v>0</v>
      </c>
      <c r="AV401" s="67">
        <f t="shared" si="1013"/>
        <v>0</v>
      </c>
      <c r="AW401" s="67">
        <f t="shared" si="1013"/>
        <v>0</v>
      </c>
      <c r="AX401" s="67">
        <f t="shared" si="966"/>
        <v>0</v>
      </c>
      <c r="AY401" s="119"/>
      <c r="AZ401" s="116">
        <v>0</v>
      </c>
      <c r="BA401" s="74">
        <v>0</v>
      </c>
      <c r="BB401" s="67">
        <v>0</v>
      </c>
      <c r="BC401" s="67">
        <v>0</v>
      </c>
      <c r="BD401" s="67">
        <f t="shared" si="1014"/>
        <v>0</v>
      </c>
      <c r="BE401" s="67">
        <f t="shared" si="1014"/>
        <v>0</v>
      </c>
      <c r="BF401" s="91">
        <f t="shared" si="967"/>
        <v>0</v>
      </c>
      <c r="BG401" s="119"/>
      <c r="BH401" s="116">
        <v>0</v>
      </c>
      <c r="BI401" s="115">
        <v>0</v>
      </c>
      <c r="BJ401" s="67">
        <v>0</v>
      </c>
      <c r="BK401" s="67">
        <v>0</v>
      </c>
      <c r="BL401" s="67">
        <f t="shared" si="1015"/>
        <v>0</v>
      </c>
      <c r="BM401" s="67">
        <f t="shared" si="1015"/>
        <v>0</v>
      </c>
      <c r="BN401" s="67">
        <f t="shared" si="969"/>
        <v>0</v>
      </c>
      <c r="BO401" s="119"/>
      <c r="BP401" s="116">
        <v>0</v>
      </c>
      <c r="BQ401" s="115">
        <v>0</v>
      </c>
      <c r="BR401" s="67">
        <v>0</v>
      </c>
      <c r="BS401" s="118">
        <f t="shared" si="1007"/>
        <v>0</v>
      </c>
      <c r="BT401" s="67">
        <f t="shared" si="1016"/>
        <v>0</v>
      </c>
      <c r="BU401" s="67">
        <f t="shared" si="1016"/>
        <v>0</v>
      </c>
      <c r="BV401" s="67">
        <f t="shared" si="971"/>
        <v>0</v>
      </c>
      <c r="BW401" s="117"/>
      <c r="BX401" s="116">
        <v>0</v>
      </c>
      <c r="BY401" s="116">
        <v>0</v>
      </c>
      <c r="BZ401" s="67">
        <v>0</v>
      </c>
      <c r="CA401" s="67">
        <v>0</v>
      </c>
      <c r="CB401" s="67">
        <f t="shared" si="1017"/>
        <v>0</v>
      </c>
      <c r="CC401" s="67">
        <f t="shared" si="1017"/>
        <v>0</v>
      </c>
      <c r="CD401" s="67">
        <f t="shared" si="973"/>
        <v>0</v>
      </c>
      <c r="CE401" s="117"/>
      <c r="CF401" s="116">
        <v>0</v>
      </c>
      <c r="CG401" s="115"/>
      <c r="CH401" s="67">
        <v>0</v>
      </c>
      <c r="CI401" s="67"/>
      <c r="CJ401" s="67">
        <f t="shared" si="1018"/>
        <v>0</v>
      </c>
      <c r="CK401" s="67">
        <f t="shared" si="1018"/>
        <v>0</v>
      </c>
      <c r="CL401" s="117"/>
      <c r="CM401" s="116">
        <v>0</v>
      </c>
      <c r="CN401" s="115"/>
      <c r="CO401" s="67">
        <v>0</v>
      </c>
      <c r="CP401" s="67"/>
      <c r="CQ401" s="67">
        <f t="shared" si="1019"/>
        <v>0</v>
      </c>
      <c r="CR401" s="67">
        <f t="shared" si="1019"/>
        <v>0</v>
      </c>
      <c r="CS401" s="80"/>
      <c r="CT401" s="66">
        <f t="shared" si="974"/>
        <v>0</v>
      </c>
      <c r="CU401" s="66">
        <f t="shared" si="975"/>
        <v>0</v>
      </c>
      <c r="CV401" s="66">
        <f t="shared" si="976"/>
        <v>0</v>
      </c>
      <c r="CW401" s="66">
        <f t="shared" si="977"/>
        <v>0</v>
      </c>
      <c r="CX401" s="66">
        <f t="shared" si="1005"/>
        <v>0</v>
      </c>
      <c r="CY401" s="66">
        <f t="shared" si="1006"/>
        <v>0</v>
      </c>
    </row>
    <row r="402" spans="1:103" x14ac:dyDescent="0.25">
      <c r="A402" s="87">
        <v>2299000000</v>
      </c>
      <c r="B402" s="86"/>
      <c r="C402" s="85" t="s">
        <v>27</v>
      </c>
      <c r="D402" s="84"/>
      <c r="E402" s="83">
        <v>28030.212276970677</v>
      </c>
      <c r="F402" s="83">
        <v>5274.81</v>
      </c>
      <c r="G402" s="110">
        <v>0</v>
      </c>
      <c r="H402" s="110">
        <v>1280</v>
      </c>
      <c r="I402" s="62">
        <f t="shared" si="1008"/>
        <v>28030.212276970677</v>
      </c>
      <c r="J402" s="62">
        <f t="shared" si="1008"/>
        <v>6554.81</v>
      </c>
      <c r="K402" s="114"/>
      <c r="L402" s="110">
        <v>34765.168059319971</v>
      </c>
      <c r="M402" s="83">
        <v>11699</v>
      </c>
      <c r="N402" s="82">
        <v>9093577</v>
      </c>
      <c r="O402" s="82">
        <f>9093587+2265</f>
        <v>9095852</v>
      </c>
      <c r="P402" s="61">
        <f t="shared" si="1009"/>
        <v>9128342.1680593193</v>
      </c>
      <c r="Q402" s="61">
        <f t="shared" si="1009"/>
        <v>9107551</v>
      </c>
      <c r="R402" s="61">
        <f t="shared" si="961"/>
        <v>9114105.8100000005</v>
      </c>
      <c r="S402" s="113"/>
      <c r="T402" s="110">
        <v>47999.100520490269</v>
      </c>
      <c r="U402" s="82">
        <v>183950</v>
      </c>
      <c r="V402" s="82">
        <v>0</v>
      </c>
      <c r="W402" s="82">
        <v>24571</v>
      </c>
      <c r="X402" s="61">
        <f t="shared" si="1010"/>
        <v>47999.100520490269</v>
      </c>
      <c r="Y402" s="61">
        <f t="shared" si="1010"/>
        <v>208521</v>
      </c>
      <c r="Z402" s="61">
        <f t="shared" si="963"/>
        <v>9322626.8100000005</v>
      </c>
      <c r="AA402" s="113"/>
      <c r="AB402" s="110">
        <v>22509.741783138288</v>
      </c>
      <c r="AC402" s="83">
        <v>7457</v>
      </c>
      <c r="AD402" s="82">
        <v>0</v>
      </c>
      <c r="AE402" s="82">
        <v>0</v>
      </c>
      <c r="AF402" s="61">
        <f t="shared" si="1011"/>
        <v>22509.741783138288</v>
      </c>
      <c r="AG402" s="61">
        <f t="shared" si="1011"/>
        <v>7457</v>
      </c>
      <c r="AH402" s="61">
        <f t="shared" si="964"/>
        <v>9330083.8100000005</v>
      </c>
      <c r="AI402" s="113"/>
      <c r="AJ402" s="110">
        <v>127765.10498565594</v>
      </c>
      <c r="AK402" s="83">
        <v>8834</v>
      </c>
      <c r="AL402" s="82">
        <v>0</v>
      </c>
      <c r="AM402" s="82">
        <v>203</v>
      </c>
      <c r="AN402" s="61">
        <f t="shared" si="1012"/>
        <v>127765.10498565594</v>
      </c>
      <c r="AO402" s="61">
        <f t="shared" si="1012"/>
        <v>9037</v>
      </c>
      <c r="AP402" s="61">
        <f t="shared" si="965"/>
        <v>9339120.8100000005</v>
      </c>
      <c r="AQ402" s="113"/>
      <c r="AR402" s="110">
        <v>17996.388766253262</v>
      </c>
      <c r="AS402" s="83">
        <v>5602</v>
      </c>
      <c r="AT402" s="82">
        <v>0</v>
      </c>
      <c r="AU402" s="82">
        <v>3200</v>
      </c>
      <c r="AV402" s="61">
        <f t="shared" si="1013"/>
        <v>17996.388766253262</v>
      </c>
      <c r="AW402" s="61">
        <f t="shared" si="1013"/>
        <v>8802</v>
      </c>
      <c r="AX402" s="61">
        <f t="shared" si="966"/>
        <v>9347922.8100000005</v>
      </c>
      <c r="AY402" s="113"/>
      <c r="AZ402" s="110">
        <v>16316.194204595144</v>
      </c>
      <c r="BA402" s="83">
        <v>15472</v>
      </c>
      <c r="BB402" s="82">
        <v>0</v>
      </c>
      <c r="BC402" s="82">
        <v>5269</v>
      </c>
      <c r="BD402" s="61">
        <f t="shared" si="1014"/>
        <v>16316.194204595144</v>
      </c>
      <c r="BE402" s="61">
        <f t="shared" si="1014"/>
        <v>20741</v>
      </c>
      <c r="BF402" s="99">
        <f t="shared" si="967"/>
        <v>9368663.8100000005</v>
      </c>
      <c r="BG402" s="113"/>
      <c r="BH402" s="110">
        <v>69154.360967144414</v>
      </c>
      <c r="BI402" s="110">
        <v>5934</v>
      </c>
      <c r="BJ402" s="82">
        <v>0</v>
      </c>
      <c r="BK402" s="82">
        <v>5934</v>
      </c>
      <c r="BL402" s="61">
        <f t="shared" si="1015"/>
        <v>69154.360967144414</v>
      </c>
      <c r="BM402" s="61">
        <f t="shared" si="1015"/>
        <v>11868</v>
      </c>
      <c r="BN402" s="61">
        <f t="shared" si="969"/>
        <v>9380531.8100000005</v>
      </c>
      <c r="BO402" s="113"/>
      <c r="BP402" s="110">
        <v>14485.769008443278</v>
      </c>
      <c r="BQ402" s="82">
        <v>20902.739999999998</v>
      </c>
      <c r="BR402" s="82">
        <v>0</v>
      </c>
      <c r="BS402" s="82">
        <f>(H402+W402+AE402+AM402+AU402+BC402+BK402)/7</f>
        <v>5779.5714285714284</v>
      </c>
      <c r="BT402" s="61">
        <f t="shared" si="1016"/>
        <v>14485.769008443278</v>
      </c>
      <c r="BU402" s="61">
        <f t="shared" si="1016"/>
        <v>26682.311428571425</v>
      </c>
      <c r="BV402" s="61">
        <f t="shared" si="971"/>
        <v>9407214.1214285716</v>
      </c>
      <c r="BW402" s="111"/>
      <c r="BX402" s="110">
        <v>55981.437459872199</v>
      </c>
      <c r="BY402" s="82">
        <v>19046</v>
      </c>
      <c r="BZ402" s="82">
        <v>0</v>
      </c>
      <c r="CA402" s="112">
        <f>AVERAGE(BS402,BK402,BC402,AU402,AM402,AE402,W402,O402,H402)</f>
        <v>1015787.6190476189</v>
      </c>
      <c r="CB402" s="61">
        <f t="shared" si="1017"/>
        <v>55981.437459872199</v>
      </c>
      <c r="CC402" s="61">
        <f t="shared" si="1017"/>
        <v>1034833.6190476189</v>
      </c>
      <c r="CD402" s="61">
        <f t="shared" si="973"/>
        <v>10442047.740476191</v>
      </c>
      <c r="CE402" s="111"/>
      <c r="CF402" s="110">
        <v>56519.144700539407</v>
      </c>
      <c r="CG402" s="82"/>
      <c r="CH402" s="82">
        <v>0</v>
      </c>
      <c r="CI402" s="82"/>
      <c r="CJ402" s="61">
        <f t="shared" si="1018"/>
        <v>56519.144700539407</v>
      </c>
      <c r="CK402" s="61">
        <f t="shared" si="1018"/>
        <v>0</v>
      </c>
      <c r="CL402" s="111"/>
      <c r="CM402" s="110">
        <v>23698.377267577056</v>
      </c>
      <c r="CN402" s="82"/>
      <c r="CO402" s="82">
        <v>0</v>
      </c>
      <c r="CP402" s="82"/>
      <c r="CQ402" s="61">
        <f t="shared" si="1019"/>
        <v>23698.377267577056</v>
      </c>
      <c r="CR402" s="61">
        <f t="shared" si="1019"/>
        <v>0</v>
      </c>
      <c r="CS402" s="50"/>
      <c r="CT402" s="60">
        <f t="shared" si="974"/>
        <v>515220.99999999994</v>
      </c>
      <c r="CU402" s="60">
        <f t="shared" si="975"/>
        <v>284171.55</v>
      </c>
      <c r="CV402" s="60">
        <f t="shared" si="976"/>
        <v>9093577</v>
      </c>
      <c r="CW402" s="60">
        <f t="shared" si="977"/>
        <v>10157876.19047619</v>
      </c>
      <c r="CX402" s="60">
        <f t="shared" si="1005"/>
        <v>9608798</v>
      </c>
      <c r="CY402" s="60">
        <f t="shared" si="1006"/>
        <v>10442047.740476191</v>
      </c>
    </row>
    <row r="403" spans="1:103" s="25" customFormat="1" x14ac:dyDescent="0.25">
      <c r="A403" s="633"/>
      <c r="B403" s="634"/>
      <c r="C403" s="634"/>
      <c r="D403" s="634"/>
      <c r="E403" s="634"/>
      <c r="F403" s="634"/>
      <c r="G403" s="634"/>
      <c r="H403" s="634"/>
      <c r="I403" s="634"/>
      <c r="J403" s="634"/>
      <c r="K403" s="634"/>
      <c r="L403" s="634"/>
      <c r="M403" s="634"/>
      <c r="N403" s="634"/>
      <c r="O403" s="634"/>
      <c r="P403" s="634"/>
      <c r="Q403" s="634"/>
      <c r="R403" s="634"/>
      <c r="S403" s="634"/>
      <c r="T403" s="634"/>
      <c r="U403" s="634"/>
      <c r="V403" s="634"/>
      <c r="W403" s="634"/>
      <c r="X403" s="634"/>
      <c r="Y403" s="634"/>
      <c r="Z403" s="634"/>
      <c r="AA403" s="634"/>
      <c r="AB403" s="634"/>
      <c r="AC403" s="634"/>
      <c r="AD403" s="634"/>
      <c r="AE403" s="634"/>
      <c r="AF403" s="634"/>
      <c r="AG403" s="634"/>
      <c r="AH403" s="634"/>
      <c r="AI403" s="634"/>
      <c r="AJ403" s="634"/>
      <c r="AK403" s="634"/>
      <c r="AL403" s="634"/>
      <c r="AM403" s="634"/>
      <c r="AN403" s="634"/>
      <c r="AO403" s="634"/>
      <c r="AP403" s="634"/>
      <c r="AQ403" s="634"/>
      <c r="AR403" s="634"/>
      <c r="AS403" s="634"/>
      <c r="AT403" s="634"/>
      <c r="AU403" s="634"/>
      <c r="AV403" s="634"/>
      <c r="AW403" s="634"/>
      <c r="AX403" s="634"/>
      <c r="AY403" s="634"/>
      <c r="AZ403" s="634"/>
      <c r="BA403" s="634"/>
      <c r="BB403" s="634"/>
      <c r="BC403" s="634"/>
      <c r="BD403" s="634"/>
      <c r="BE403" s="634"/>
      <c r="BF403" s="634"/>
      <c r="BG403" s="634"/>
      <c r="BH403" s="634"/>
      <c r="BI403" s="634"/>
      <c r="BJ403" s="634"/>
      <c r="BK403" s="634"/>
      <c r="BL403" s="634"/>
      <c r="BM403" s="634"/>
      <c r="BN403" s="634"/>
      <c r="BO403" s="634"/>
      <c r="BP403" s="634"/>
      <c r="BQ403" s="634"/>
      <c r="BR403" s="634"/>
      <c r="BS403" s="634"/>
      <c r="BT403" s="634"/>
      <c r="BU403" s="634"/>
      <c r="BV403" s="634"/>
      <c r="BW403" s="634"/>
      <c r="BX403" s="634"/>
      <c r="BY403" s="634"/>
      <c r="BZ403" s="634"/>
      <c r="CA403" s="634"/>
      <c r="CB403" s="634"/>
      <c r="CC403" s="634"/>
      <c r="CD403" s="634"/>
      <c r="CE403" s="634"/>
      <c r="CF403" s="634"/>
      <c r="CG403" s="634"/>
      <c r="CH403" s="634"/>
      <c r="CI403" s="634"/>
      <c r="CJ403" s="634"/>
      <c r="CK403" s="634"/>
      <c r="CL403" s="634"/>
      <c r="CM403" s="634"/>
      <c r="CN403" s="634"/>
      <c r="CO403" s="634"/>
      <c r="CP403" s="634"/>
      <c r="CQ403" s="635"/>
      <c r="CR403" s="51"/>
      <c r="CS403" s="50"/>
    </row>
    <row r="404" spans="1:103" x14ac:dyDescent="0.25">
      <c r="A404" s="109">
        <v>2300000000</v>
      </c>
      <c r="B404" s="107" t="s">
        <v>26</v>
      </c>
      <c r="C404" s="108"/>
      <c r="D404" s="107"/>
      <c r="E404" s="106">
        <f t="shared" ref="E404:J404" si="1020">E226+E126</f>
        <v>4519460.7679679301</v>
      </c>
      <c r="F404" s="106">
        <f t="shared" si="1020"/>
        <v>5557364.898</v>
      </c>
      <c r="G404" s="106">
        <f t="shared" si="1020"/>
        <v>5335984.7533333339</v>
      </c>
      <c r="H404" s="106">
        <f t="shared" si="1020"/>
        <v>7209662.9000000004</v>
      </c>
      <c r="I404" s="106">
        <f t="shared" si="1020"/>
        <v>10208030.521301264</v>
      </c>
      <c r="J404" s="106">
        <f t="shared" si="1020"/>
        <v>12767027.798</v>
      </c>
      <c r="K404" s="105"/>
      <c r="L404" s="104">
        <f t="shared" ref="L404:Q404" si="1021">L226+L126</f>
        <v>5549962.7546496289</v>
      </c>
      <c r="M404" s="106">
        <f t="shared" si="1021"/>
        <v>4420516.9680000003</v>
      </c>
      <c r="N404" s="104">
        <f t="shared" si="1021"/>
        <v>14365002.263333334</v>
      </c>
      <c r="O404" s="104">
        <f t="shared" si="1021"/>
        <v>15107215.4</v>
      </c>
      <c r="P404" s="104">
        <f t="shared" si="1021"/>
        <v>19716030.517982963</v>
      </c>
      <c r="Q404" s="104">
        <f t="shared" si="1021"/>
        <v>19527732.368000001</v>
      </c>
      <c r="R404" s="104">
        <f>Q404+J404</f>
        <v>32294760.166000001</v>
      </c>
      <c r="S404" s="105"/>
      <c r="T404" s="104">
        <f t="shared" ref="T404:Y404" si="1022">T226+T126</f>
        <v>4522251.4690872347</v>
      </c>
      <c r="U404" s="104">
        <f t="shared" si="1022"/>
        <v>4631318.2280000001</v>
      </c>
      <c r="V404" s="104">
        <f t="shared" si="1022"/>
        <v>6181713.0433333339</v>
      </c>
      <c r="W404" s="104">
        <f t="shared" si="1022"/>
        <v>7123147.4000000004</v>
      </c>
      <c r="X404" s="104">
        <f t="shared" si="1022"/>
        <v>10524770.63242057</v>
      </c>
      <c r="Y404" s="104">
        <f t="shared" si="1022"/>
        <v>11754465.627999999</v>
      </c>
      <c r="Z404" s="104">
        <f>Y404+R404</f>
        <v>44049225.794</v>
      </c>
      <c r="AA404" s="105"/>
      <c r="AB404" s="104">
        <f t="shared" ref="AB404:AG404" si="1023">AB226+AB126</f>
        <v>4401567.798665978</v>
      </c>
      <c r="AC404" s="104">
        <f t="shared" si="1023"/>
        <v>4265940.8880000003</v>
      </c>
      <c r="AD404" s="104">
        <f t="shared" si="1023"/>
        <v>6099273.0433333339</v>
      </c>
      <c r="AE404" s="104">
        <f t="shared" si="1023"/>
        <v>8316639.4000000004</v>
      </c>
      <c r="AF404" s="104">
        <f t="shared" si="1023"/>
        <v>10321646.961999312</v>
      </c>
      <c r="AG404" s="104">
        <f t="shared" si="1023"/>
        <v>12522851.287999999</v>
      </c>
      <c r="AH404" s="104">
        <f>AG404+Z404</f>
        <v>56572077.082000002</v>
      </c>
      <c r="AI404" s="105"/>
      <c r="AJ404" s="104">
        <f t="shared" ref="AJ404:AO404" si="1024">AJ226+AJ126</f>
        <v>4760082.8122203723</v>
      </c>
      <c r="AK404" s="104">
        <f t="shared" si="1024"/>
        <v>4666440.9479999999</v>
      </c>
      <c r="AL404" s="104">
        <f t="shared" si="1024"/>
        <v>6033816.0433333339</v>
      </c>
      <c r="AM404" s="104">
        <f t="shared" si="1024"/>
        <v>5993590.4000000004</v>
      </c>
      <c r="AN404" s="104">
        <f t="shared" si="1024"/>
        <v>10614704.975553706</v>
      </c>
      <c r="AO404" s="104">
        <f t="shared" si="1024"/>
        <v>10660031.348000001</v>
      </c>
      <c r="AP404" s="104">
        <f>AO404+AH404</f>
        <v>67232108.430000007</v>
      </c>
      <c r="AQ404" s="105"/>
      <c r="AR404" s="104">
        <f t="shared" ref="AR404:AW404" si="1025">AR226+AR126</f>
        <v>4134498.4541790755</v>
      </c>
      <c r="AS404" s="104">
        <f t="shared" si="1025"/>
        <v>5401493.534</v>
      </c>
      <c r="AT404" s="104">
        <f t="shared" si="1025"/>
        <v>5967317.5933333337</v>
      </c>
      <c r="AU404" s="104">
        <f t="shared" si="1025"/>
        <v>5673302.7999999998</v>
      </c>
      <c r="AV404" s="104">
        <f t="shared" si="1025"/>
        <v>9922622.1675124094</v>
      </c>
      <c r="AW404" s="104">
        <f t="shared" si="1025"/>
        <v>11074796.334000001</v>
      </c>
      <c r="AX404" s="104">
        <f>AW404+AP404</f>
        <v>78306904.764000013</v>
      </c>
      <c r="AY404" s="105"/>
      <c r="AZ404" s="104">
        <f t="shared" ref="AZ404:BE404" si="1026">AZ226+AZ126</f>
        <v>4352917.5905749118</v>
      </c>
      <c r="BA404" s="104">
        <f t="shared" si="1026"/>
        <v>3458755.4160000002</v>
      </c>
      <c r="BB404" s="104">
        <f t="shared" si="1026"/>
        <v>5867574.7033333341</v>
      </c>
      <c r="BC404" s="104">
        <f t="shared" si="1026"/>
        <v>6684372.2000000002</v>
      </c>
      <c r="BD404" s="104">
        <f t="shared" si="1026"/>
        <v>10041298.413908247</v>
      </c>
      <c r="BE404" s="104">
        <f t="shared" si="1026"/>
        <v>10130806.616</v>
      </c>
      <c r="BF404" s="104">
        <f>BE404+AX404</f>
        <v>88437711.38000001</v>
      </c>
      <c r="BG404" s="105"/>
      <c r="BH404" s="104">
        <f t="shared" ref="BH404:BM404" si="1027">BH226+BH126</f>
        <v>6482073.3521333579</v>
      </c>
      <c r="BI404" s="106">
        <f t="shared" si="1027"/>
        <v>4578749.2060000002</v>
      </c>
      <c r="BJ404" s="104">
        <f t="shared" si="1027"/>
        <v>5749111.7033333341</v>
      </c>
      <c r="BK404" s="104">
        <f t="shared" si="1027"/>
        <v>6636111.2000000002</v>
      </c>
      <c r="BL404" s="104">
        <f t="shared" si="1027"/>
        <v>10351991.175466692</v>
      </c>
      <c r="BM404" s="104">
        <f t="shared" si="1027"/>
        <v>11214860.405999999</v>
      </c>
      <c r="BN404" s="104">
        <f>BM404+BF404</f>
        <v>99652571.786000013</v>
      </c>
      <c r="BO404" s="105"/>
      <c r="BP404" s="104">
        <f t="shared" ref="BP404:BU404" si="1028">BP226+BP126</f>
        <v>5902587.9575043712</v>
      </c>
      <c r="BQ404" s="104">
        <f t="shared" si="1028"/>
        <v>4162391.8259999999</v>
      </c>
      <c r="BR404" s="104">
        <f t="shared" si="1028"/>
        <v>5898894.7033333341</v>
      </c>
      <c r="BS404" s="104">
        <f t="shared" si="1028"/>
        <v>6676073.583928572</v>
      </c>
      <c r="BT404" s="104">
        <f t="shared" si="1028"/>
        <v>11894833.780837703</v>
      </c>
      <c r="BU404" s="104">
        <f t="shared" si="1028"/>
        <v>10907334.534928571</v>
      </c>
      <c r="BV404" s="104"/>
      <c r="BW404" s="105"/>
      <c r="BX404" s="104">
        <f t="shared" ref="BX404:CC404" si="1029">BX226+BX126</f>
        <v>6137583.5751793534</v>
      </c>
      <c r="BY404" s="104">
        <f t="shared" si="1029"/>
        <v>4322476.42</v>
      </c>
      <c r="BZ404" s="104">
        <f t="shared" si="1029"/>
        <v>6281840.0333333341</v>
      </c>
      <c r="CA404" s="104">
        <f t="shared" si="1029"/>
        <v>7674356.6399920639</v>
      </c>
      <c r="CB404" s="104">
        <f t="shared" si="1029"/>
        <v>12240229.728512686</v>
      </c>
      <c r="CC404" s="104">
        <f t="shared" si="1029"/>
        <v>11991187.184992064</v>
      </c>
      <c r="CD404" s="104"/>
      <c r="CE404" s="105"/>
      <c r="CF404" s="104">
        <f t="shared" ref="CF404:CK404" si="1030">CF226+CF126</f>
        <v>5990964.9107774636</v>
      </c>
      <c r="CG404" s="104">
        <f t="shared" si="1030"/>
        <v>0</v>
      </c>
      <c r="CH404" s="104">
        <f t="shared" si="1030"/>
        <v>6196575.7033333341</v>
      </c>
      <c r="CI404" s="104">
        <f t="shared" si="1030"/>
        <v>0</v>
      </c>
      <c r="CJ404" s="104">
        <f t="shared" si="1030"/>
        <v>12008346.734110799</v>
      </c>
      <c r="CK404" s="104">
        <f t="shared" si="1030"/>
        <v>0</v>
      </c>
      <c r="CL404" s="105"/>
      <c r="CM404" s="104">
        <f t="shared" ref="CM404:CR404" si="1031">CM226+CM126</f>
        <v>5942169.6397559168</v>
      </c>
      <c r="CN404" s="104">
        <f t="shared" si="1031"/>
        <v>0</v>
      </c>
      <c r="CO404" s="104">
        <f t="shared" si="1031"/>
        <v>6745388.663333334</v>
      </c>
      <c r="CP404" s="104">
        <f t="shared" si="1031"/>
        <v>0</v>
      </c>
      <c r="CQ404" s="104">
        <f t="shared" si="1031"/>
        <v>12508364.423089251</v>
      </c>
      <c r="CR404" s="104">
        <f t="shared" si="1031"/>
        <v>0</v>
      </c>
      <c r="CS404" s="50"/>
      <c r="CT404" s="104">
        <f t="shared" ref="CT404:CY404" si="1032">CT226+CT126</f>
        <v>62696121.082695581</v>
      </c>
      <c r="CU404" s="104">
        <f t="shared" si="1032"/>
        <v>45465448.332000002</v>
      </c>
      <c r="CV404" s="104">
        <f t="shared" si="1032"/>
        <v>80722492.25</v>
      </c>
      <c r="CW404" s="104">
        <f t="shared" si="1032"/>
        <v>77094471.923920631</v>
      </c>
      <c r="CX404" s="104">
        <f t="shared" si="1032"/>
        <v>140352870.03269559</v>
      </c>
      <c r="CY404" s="104">
        <f t="shared" si="1032"/>
        <v>122551093.50592065</v>
      </c>
    </row>
    <row r="405" spans="1:103" x14ac:dyDescent="0.25">
      <c r="A405" s="636"/>
      <c r="B405" s="636"/>
      <c r="C405" s="636"/>
      <c r="D405" s="636"/>
      <c r="E405" s="636"/>
      <c r="F405" s="636"/>
      <c r="G405" s="636"/>
      <c r="H405" s="636"/>
      <c r="I405" s="636"/>
      <c r="J405" s="636"/>
      <c r="K405" s="636"/>
      <c r="L405" s="636"/>
      <c r="M405" s="636"/>
      <c r="N405" s="636"/>
      <c r="O405" s="636"/>
      <c r="P405" s="636"/>
      <c r="Q405" s="636"/>
      <c r="R405" s="636"/>
      <c r="S405" s="636"/>
      <c r="T405" s="636"/>
      <c r="U405" s="636"/>
      <c r="V405" s="636"/>
      <c r="W405" s="636"/>
      <c r="X405" s="636"/>
      <c r="Y405" s="636"/>
      <c r="Z405" s="636"/>
      <c r="AA405" s="636"/>
      <c r="AB405" s="636"/>
      <c r="AC405" s="636"/>
      <c r="AD405" s="636"/>
      <c r="AE405" s="636"/>
      <c r="AF405" s="636"/>
      <c r="AG405" s="636"/>
      <c r="AH405" s="636"/>
      <c r="AI405" s="636"/>
      <c r="AJ405" s="636"/>
      <c r="AK405" s="636"/>
      <c r="AL405" s="636"/>
      <c r="AM405" s="636"/>
      <c r="AN405" s="636"/>
      <c r="AO405" s="636"/>
      <c r="AP405" s="636"/>
      <c r="AQ405" s="636"/>
      <c r="AR405" s="636"/>
      <c r="AS405" s="636"/>
      <c r="AT405" s="636"/>
      <c r="AU405" s="636"/>
      <c r="AV405" s="636"/>
      <c r="AW405" s="636"/>
      <c r="AX405" s="636"/>
      <c r="AY405" s="636"/>
      <c r="AZ405" s="636"/>
      <c r="BA405" s="636"/>
      <c r="BB405" s="636"/>
      <c r="BC405" s="636"/>
      <c r="BD405" s="636"/>
      <c r="BE405" s="636"/>
      <c r="BF405" s="636"/>
      <c r="BG405" s="636"/>
      <c r="BH405" s="636"/>
      <c r="BI405" s="636"/>
      <c r="BJ405" s="636"/>
      <c r="BK405" s="636"/>
      <c r="BL405" s="636"/>
      <c r="BM405" s="636"/>
      <c r="BN405" s="636"/>
      <c r="BO405" s="636"/>
      <c r="BP405" s="636"/>
      <c r="BQ405" s="636"/>
      <c r="BR405" s="636"/>
      <c r="BS405" s="636"/>
      <c r="BT405" s="636"/>
      <c r="BU405" s="636"/>
      <c r="BV405" s="636"/>
      <c r="BW405" s="636"/>
      <c r="BX405" s="636"/>
      <c r="BY405" s="636"/>
      <c r="BZ405" s="636"/>
      <c r="CA405" s="636"/>
      <c r="CB405" s="636"/>
      <c r="CC405" s="636"/>
      <c r="CD405" s="636"/>
      <c r="CE405" s="636"/>
      <c r="CF405" s="636"/>
      <c r="CG405" s="636"/>
      <c r="CH405" s="636"/>
      <c r="CI405" s="636"/>
      <c r="CJ405" s="636"/>
      <c r="CK405" s="636"/>
      <c r="CL405" s="636"/>
      <c r="CM405" s="636"/>
      <c r="CN405" s="636"/>
      <c r="CO405" s="636"/>
      <c r="CP405" s="636"/>
      <c r="CQ405" s="637"/>
      <c r="CR405" s="51"/>
      <c r="CS405" s="50"/>
    </row>
    <row r="406" spans="1:103" x14ac:dyDescent="0.25">
      <c r="A406" s="90">
        <v>2400000000</v>
      </c>
      <c r="B406" s="103" t="s">
        <v>25</v>
      </c>
      <c r="C406" s="88"/>
      <c r="D406" s="102"/>
      <c r="E406" s="94">
        <f>E407+E418</f>
        <v>0</v>
      </c>
      <c r="F406" s="92">
        <f>F407+F418</f>
        <v>763349.95</v>
      </c>
      <c r="G406" s="92">
        <f>G407+G418</f>
        <v>791762.99</v>
      </c>
      <c r="H406" s="92">
        <f>H407+H418</f>
        <v>152582</v>
      </c>
      <c r="I406" s="73">
        <f t="shared" ref="I406:I427" si="1033">E406+G406</f>
        <v>791762.99</v>
      </c>
      <c r="J406" s="73">
        <f t="shared" ref="J406:J427" si="1034">F406+H406</f>
        <v>915931.95</v>
      </c>
      <c r="K406" s="630"/>
      <c r="L406" s="93">
        <f>L407+L418</f>
        <v>0</v>
      </c>
      <c r="M406" s="92">
        <f>M407+M418</f>
        <v>889145.12999999989</v>
      </c>
      <c r="N406" s="91">
        <f>N407+N418</f>
        <v>791762.99</v>
      </c>
      <c r="O406" s="91">
        <f>O407+O418</f>
        <v>268016</v>
      </c>
      <c r="P406" s="67">
        <f t="shared" ref="P406:P427" si="1035">L406+N406</f>
        <v>791762.99</v>
      </c>
      <c r="Q406" s="67">
        <f t="shared" ref="Q406:Q427" si="1036">M406+O406</f>
        <v>1157161.1299999999</v>
      </c>
      <c r="R406" s="67">
        <f t="shared" ref="R406:R428" si="1037">Q406+J406</f>
        <v>2073093.0799999998</v>
      </c>
      <c r="S406" s="630"/>
      <c r="T406" s="93">
        <f>T407+T418</f>
        <v>0</v>
      </c>
      <c r="U406" s="91">
        <f>U407+U418</f>
        <v>923296</v>
      </c>
      <c r="V406" s="91">
        <f>V407+V418</f>
        <v>791762.99</v>
      </c>
      <c r="W406" s="91">
        <f>W407+W418</f>
        <v>2379528</v>
      </c>
      <c r="X406" s="67">
        <f t="shared" ref="X406:X427" si="1038">T406+V406</f>
        <v>791762.99</v>
      </c>
      <c r="Y406" s="67">
        <f t="shared" ref="Y406:Y427" si="1039">U406+W406</f>
        <v>3302824</v>
      </c>
      <c r="Z406" s="67">
        <f t="shared" ref="Z406:Z428" si="1040">Y406+R406</f>
        <v>5375917.0800000001</v>
      </c>
      <c r="AA406" s="630"/>
      <c r="AB406" s="93">
        <f>AB407+AB418</f>
        <v>0</v>
      </c>
      <c r="AC406" s="91">
        <f>AC407+AC418</f>
        <v>725124</v>
      </c>
      <c r="AD406" s="91">
        <f>AD407+AD418</f>
        <v>791762.99</v>
      </c>
      <c r="AE406" s="91">
        <f>AE407+AE418</f>
        <v>139578</v>
      </c>
      <c r="AF406" s="67">
        <f t="shared" ref="AF406:AF427" si="1041">AB406+AD406</f>
        <v>791762.99</v>
      </c>
      <c r="AG406" s="67">
        <f t="shared" ref="AG406:AG427" si="1042">AC406+AE406</f>
        <v>864702</v>
      </c>
      <c r="AH406" s="67">
        <f t="shared" ref="AH406:AH428" si="1043">AG406+Z406</f>
        <v>6240619.0800000001</v>
      </c>
      <c r="AI406" s="630"/>
      <c r="AJ406" s="93">
        <f>AJ407+AJ418</f>
        <v>0</v>
      </c>
      <c r="AK406" s="93">
        <f>AK407+AK418</f>
        <v>726111</v>
      </c>
      <c r="AL406" s="91">
        <f>AL407+AL418</f>
        <v>791762.99</v>
      </c>
      <c r="AM406" s="91">
        <f>AM407+AM418</f>
        <v>151658</v>
      </c>
      <c r="AN406" s="67">
        <f t="shared" ref="AN406:AN427" si="1044">AJ406+AL406</f>
        <v>791762.99</v>
      </c>
      <c r="AO406" s="67">
        <f t="shared" ref="AO406:AO427" si="1045">AK406+AM406</f>
        <v>877769</v>
      </c>
      <c r="AP406" s="67">
        <f t="shared" ref="AP406:AP428" si="1046">AO406+AH406</f>
        <v>7118388.0800000001</v>
      </c>
      <c r="AQ406" s="630"/>
      <c r="AR406" s="93">
        <f>AR407+AR418</f>
        <v>0</v>
      </c>
      <c r="AS406" s="93">
        <f>AS407+AS418</f>
        <v>804723</v>
      </c>
      <c r="AT406" s="91">
        <f>AT407+AT418</f>
        <v>791762.99</v>
      </c>
      <c r="AU406" s="91">
        <f>AU407+AU418</f>
        <v>1556428</v>
      </c>
      <c r="AV406" s="67">
        <f t="shared" ref="AV406:AV427" si="1047">AR406+AT406</f>
        <v>791762.99</v>
      </c>
      <c r="AW406" s="67">
        <f t="shared" ref="AW406:AW427" si="1048">AS406+AU406</f>
        <v>2361151</v>
      </c>
      <c r="AX406" s="67">
        <f t="shared" ref="AX406:AX428" si="1049">AW406+AP406</f>
        <v>9479539.0800000001</v>
      </c>
      <c r="AY406" s="630"/>
      <c r="AZ406" s="93">
        <f>AZ407+AZ418</f>
        <v>0</v>
      </c>
      <c r="BA406" s="93">
        <f>BA407+BA418</f>
        <v>718820</v>
      </c>
      <c r="BB406" s="91">
        <f>BB407+BB418</f>
        <v>791762.99</v>
      </c>
      <c r="BC406" s="91">
        <f>BC407+BC418</f>
        <v>140129</v>
      </c>
      <c r="BD406" s="67">
        <f t="shared" ref="BD406:BD427" si="1050">AZ406+BB406</f>
        <v>791762.99</v>
      </c>
      <c r="BE406" s="67">
        <f t="shared" ref="BE406:BE427" si="1051">BA406+BC406</f>
        <v>858949</v>
      </c>
      <c r="BF406" s="67">
        <f t="shared" ref="BF406:BF428" si="1052">AX406+BE406</f>
        <v>10338488.08</v>
      </c>
      <c r="BG406" s="630"/>
      <c r="BH406" s="93">
        <f>BH407+BH418</f>
        <v>0</v>
      </c>
      <c r="BI406" s="93">
        <f>BI407+BI418</f>
        <v>689106</v>
      </c>
      <c r="BJ406" s="91">
        <f>BJ407+BJ418</f>
        <v>791762.99</v>
      </c>
      <c r="BK406" s="91">
        <f>BK407+BK418</f>
        <v>138053</v>
      </c>
      <c r="BL406" s="67">
        <f t="shared" ref="BL406:BL427" si="1053">BH406+BJ406</f>
        <v>791762.99</v>
      </c>
      <c r="BM406" s="67">
        <f t="shared" ref="BM406:BM427" si="1054">BI406+BK406</f>
        <v>827159</v>
      </c>
      <c r="BN406" s="67">
        <f t="shared" ref="BN406:BN428" si="1055">BM406+BF406</f>
        <v>11165647.08</v>
      </c>
      <c r="BO406" s="630"/>
      <c r="BP406" s="93">
        <f>BP407+BP418</f>
        <v>0</v>
      </c>
      <c r="BQ406" s="93"/>
      <c r="BR406" s="93">
        <f>BR407+BR418</f>
        <v>791762.99</v>
      </c>
      <c r="BS406" s="93">
        <f>BS407+BS418</f>
        <v>615746.5</v>
      </c>
      <c r="BT406" s="67">
        <f t="shared" ref="BT406:BT427" si="1056">BP406+BR406</f>
        <v>791762.99</v>
      </c>
      <c r="BU406" s="67">
        <f t="shared" ref="BU406:BU427" si="1057">BQ406+BS406</f>
        <v>615746.5</v>
      </c>
      <c r="BV406" s="67">
        <f t="shared" ref="BV406:BV428" si="1058">BU406+BN406</f>
        <v>11781393.58</v>
      </c>
      <c r="BW406" s="630"/>
      <c r="BX406" s="93">
        <f>BX407+BX418</f>
        <v>0</v>
      </c>
      <c r="BY406" s="93">
        <f>BY407+BY418</f>
        <v>773604.02722222207</v>
      </c>
      <c r="BZ406" s="93">
        <f>BZ407+BZ418</f>
        <v>791762.99</v>
      </c>
      <c r="CA406" s="93">
        <f>CA407+CA418</f>
        <v>573703.73611111112</v>
      </c>
      <c r="CB406" s="67">
        <f t="shared" ref="CB406:CB427" si="1059">BX406+BZ406</f>
        <v>791762.99</v>
      </c>
      <c r="CC406" s="67">
        <f t="shared" ref="CC406:CC427" si="1060">BY406+CA406</f>
        <v>1347307.7633333332</v>
      </c>
      <c r="CD406" s="67">
        <f t="shared" ref="CD406:CD428" si="1061">CC406+BV406</f>
        <v>13128701.343333334</v>
      </c>
      <c r="CE406" s="630"/>
      <c r="CF406" s="93">
        <f>CF407+CF418</f>
        <v>0</v>
      </c>
      <c r="CG406" s="93"/>
      <c r="CH406" s="93">
        <f>CH407+CH418</f>
        <v>791762.99</v>
      </c>
      <c r="CI406" s="93"/>
      <c r="CJ406" s="67">
        <f t="shared" ref="CJ406:CJ427" si="1062">CF406+CH406</f>
        <v>791762.99</v>
      </c>
      <c r="CK406" s="67"/>
      <c r="CL406" s="630"/>
      <c r="CM406" s="93">
        <f>CM407+CM418</f>
        <v>0</v>
      </c>
      <c r="CN406" s="93"/>
      <c r="CO406" s="93">
        <f>CO407+CO418</f>
        <v>791762.99</v>
      </c>
      <c r="CP406" s="93"/>
      <c r="CQ406" s="67">
        <f t="shared" ref="CQ406:CQ427" si="1063">CM406+CO406</f>
        <v>791762.99</v>
      </c>
      <c r="CR406" s="67"/>
      <c r="CS406" s="50"/>
      <c r="CT406" s="101">
        <f t="shared" ref="CT406:CT428" si="1064">E406+L406+T406+AB406+AJ406+AR406+AZ406+BH406+BP406+BX406+CF406+CM406</f>
        <v>0</v>
      </c>
      <c r="CU406" s="101">
        <f t="shared" ref="CU406:CU428" si="1065">F406+M406+U406+AC406+AK406+AS406+BA406+BI406+BQ406+BY406+CG406+CN406</f>
        <v>7013279.1072222218</v>
      </c>
      <c r="CV406" s="101">
        <f t="shared" ref="CV406:CV428" si="1066">G406+N406+V406+AD406+AL406+AT406+BB406+BJ406+BR406+BZ406+CH406+CO406</f>
        <v>9501155.8800000008</v>
      </c>
      <c r="CW406" s="101">
        <f t="shared" ref="CW406:CW428" si="1067">H406+O406+W406+AE406+AM406+AU406+BC406+BK406+BS406+CA406+CI406+CP406</f>
        <v>6115422.236111111</v>
      </c>
      <c r="CX406" s="101">
        <f t="shared" ref="CX406:CX428" si="1068">I406+P406+X406+AF406+AN406+AV406+BD406+BL406+BT406+CB406+CJ406+CQ406</f>
        <v>9501155.8800000008</v>
      </c>
      <c r="CY406" s="101">
        <f t="shared" ref="CY406:CY428" si="1069">J406+Q406+Y406+AG406+AO406+AW406+BE406+BM406+BU406+CC406+CK406+CR406</f>
        <v>13128701.343333334</v>
      </c>
    </row>
    <row r="407" spans="1:103" s="79" customFormat="1" x14ac:dyDescent="0.25">
      <c r="A407" s="87">
        <v>2401000000</v>
      </c>
      <c r="B407" s="86"/>
      <c r="C407" s="85" t="s">
        <v>24</v>
      </c>
      <c r="D407" s="84"/>
      <c r="E407" s="100">
        <f>E408+E416+E417</f>
        <v>0</v>
      </c>
      <c r="F407" s="100">
        <f>F408+F416+F417</f>
        <v>763349.95</v>
      </c>
      <c r="G407" s="100">
        <f>G408+G416+G417</f>
        <v>185913.99</v>
      </c>
      <c r="H407" s="100">
        <f>H408+H416+H417</f>
        <v>152582</v>
      </c>
      <c r="I407" s="62">
        <f t="shared" si="1033"/>
        <v>185913.99</v>
      </c>
      <c r="J407" s="62">
        <f t="shared" si="1034"/>
        <v>915931.95</v>
      </c>
      <c r="K407" s="631"/>
      <c r="L407" s="99">
        <f>L408+L416+L417</f>
        <v>0</v>
      </c>
      <c r="M407" s="100">
        <f>M408+M416+M417</f>
        <v>850810.12999999989</v>
      </c>
      <c r="N407" s="99">
        <f>N408+N416+N417</f>
        <v>185913.99</v>
      </c>
      <c r="O407" s="99">
        <f>O408+O416+O417</f>
        <v>123371</v>
      </c>
      <c r="P407" s="61">
        <f t="shared" si="1035"/>
        <v>185913.99</v>
      </c>
      <c r="Q407" s="61">
        <f t="shared" si="1036"/>
        <v>974181.12999999989</v>
      </c>
      <c r="R407" s="61">
        <f t="shared" si="1037"/>
        <v>1890113.0799999998</v>
      </c>
      <c r="S407" s="631"/>
      <c r="T407" s="99">
        <f>T408+T416+T417</f>
        <v>0</v>
      </c>
      <c r="U407" s="99">
        <f>U408+U416+U417</f>
        <v>725833</v>
      </c>
      <c r="V407" s="99">
        <f>V408+V416+V417</f>
        <v>185913.99</v>
      </c>
      <c r="W407" s="99">
        <f>W408+W416+W417</f>
        <v>150675</v>
      </c>
      <c r="X407" s="61">
        <f t="shared" si="1038"/>
        <v>185913.99</v>
      </c>
      <c r="Y407" s="61">
        <f t="shared" si="1039"/>
        <v>876508</v>
      </c>
      <c r="Z407" s="61">
        <f t="shared" si="1040"/>
        <v>2766621.08</v>
      </c>
      <c r="AA407" s="631"/>
      <c r="AB407" s="99">
        <f>AB408+AB416+AB417</f>
        <v>0</v>
      </c>
      <c r="AC407" s="99">
        <f>AC408+AC416+AC417</f>
        <v>725124</v>
      </c>
      <c r="AD407" s="99">
        <f>AD408+AD416+AD417</f>
        <v>185913.99</v>
      </c>
      <c r="AE407" s="99">
        <f>AE408+AE416+AE417</f>
        <v>138049</v>
      </c>
      <c r="AF407" s="61">
        <f t="shared" si="1041"/>
        <v>185913.99</v>
      </c>
      <c r="AG407" s="61">
        <f t="shared" si="1042"/>
        <v>863173</v>
      </c>
      <c r="AH407" s="61">
        <f t="shared" si="1043"/>
        <v>3629794.08</v>
      </c>
      <c r="AI407" s="631"/>
      <c r="AJ407" s="99">
        <f>AJ408+AJ416+AJ417</f>
        <v>0</v>
      </c>
      <c r="AK407" s="99">
        <f>AK408+AK416+AK417</f>
        <v>726111</v>
      </c>
      <c r="AL407" s="99">
        <f>AL408+AL416+AL417</f>
        <v>185913.99</v>
      </c>
      <c r="AM407" s="99">
        <f>AM408+AM416+AM417</f>
        <v>138048</v>
      </c>
      <c r="AN407" s="61">
        <f t="shared" si="1044"/>
        <v>185913.99</v>
      </c>
      <c r="AO407" s="61">
        <f t="shared" si="1045"/>
        <v>864159</v>
      </c>
      <c r="AP407" s="61">
        <f t="shared" si="1046"/>
        <v>4493953.08</v>
      </c>
      <c r="AQ407" s="631"/>
      <c r="AR407" s="99">
        <f>AR408+AR416+AR417</f>
        <v>0</v>
      </c>
      <c r="AS407" s="99">
        <f>AS408+AS416+AS417</f>
        <v>726069</v>
      </c>
      <c r="AT407" s="99">
        <f>AT408+AT416+AT417</f>
        <v>185913.99</v>
      </c>
      <c r="AU407" s="99">
        <f>AU408+AU416+AU417</f>
        <v>138048</v>
      </c>
      <c r="AV407" s="61">
        <f t="shared" si="1047"/>
        <v>185913.99</v>
      </c>
      <c r="AW407" s="61">
        <f t="shared" si="1048"/>
        <v>864117</v>
      </c>
      <c r="AX407" s="61">
        <f t="shared" si="1049"/>
        <v>5358070.08</v>
      </c>
      <c r="AY407" s="631"/>
      <c r="AZ407" s="99">
        <f>AZ408+AZ416+AZ417</f>
        <v>0</v>
      </c>
      <c r="BA407" s="99">
        <f>BA408+BA416+BA417</f>
        <v>718820</v>
      </c>
      <c r="BB407" s="99">
        <f>BB408+BB416+BB417</f>
        <v>185913.99</v>
      </c>
      <c r="BC407" s="99">
        <f>BC408+BC416+BC417</f>
        <v>140129</v>
      </c>
      <c r="BD407" s="61">
        <f t="shared" si="1050"/>
        <v>185913.99</v>
      </c>
      <c r="BE407" s="61">
        <f t="shared" si="1051"/>
        <v>858949</v>
      </c>
      <c r="BF407" s="61">
        <f t="shared" si="1052"/>
        <v>6217019.0800000001</v>
      </c>
      <c r="BG407" s="631"/>
      <c r="BH407" s="99">
        <f>BH408+BH416+BH417</f>
        <v>0</v>
      </c>
      <c r="BI407" s="99">
        <f>BI408+BI416+BI417</f>
        <v>689106</v>
      </c>
      <c r="BJ407" s="99">
        <f>BJ408+BJ416+BJ417</f>
        <v>185913.99</v>
      </c>
      <c r="BK407" s="99">
        <f>BK408+BK416+BK417</f>
        <v>138053</v>
      </c>
      <c r="BL407" s="61">
        <f t="shared" si="1053"/>
        <v>185913.99</v>
      </c>
      <c r="BM407" s="61">
        <f t="shared" si="1054"/>
        <v>827159</v>
      </c>
      <c r="BN407" s="61">
        <f t="shared" si="1055"/>
        <v>7044178.0800000001</v>
      </c>
      <c r="BO407" s="631"/>
      <c r="BP407" s="99">
        <f>BP408+BP416+BP417</f>
        <v>0</v>
      </c>
      <c r="BQ407" s="99">
        <f>BQ408+BQ416+BQ417</f>
        <v>787128.39999999991</v>
      </c>
      <c r="BR407" s="99">
        <f>BR408+BR416+BR417</f>
        <v>185913.99</v>
      </c>
      <c r="BS407" s="99">
        <f>BS408+BS416+BS417</f>
        <v>139869.375</v>
      </c>
      <c r="BT407" s="61">
        <f t="shared" si="1056"/>
        <v>185913.99</v>
      </c>
      <c r="BU407" s="61">
        <f t="shared" si="1057"/>
        <v>926997.77499999991</v>
      </c>
      <c r="BV407" s="61">
        <f t="shared" si="1058"/>
        <v>7971175.8550000004</v>
      </c>
      <c r="BW407" s="631"/>
      <c r="BX407" s="99">
        <f>BX408+BX416+BX417</f>
        <v>0</v>
      </c>
      <c r="BY407" s="99">
        <f>BY408+BY416+BY417</f>
        <v>735922.37444444431</v>
      </c>
      <c r="BZ407" s="99">
        <f>BZ408+BZ416+BZ417</f>
        <v>185913.99</v>
      </c>
      <c r="CA407" s="99">
        <f>CA408+CA416+CA417</f>
        <v>139869.375</v>
      </c>
      <c r="CB407" s="61">
        <f t="shared" si="1059"/>
        <v>185913.99</v>
      </c>
      <c r="CC407" s="61">
        <f t="shared" si="1060"/>
        <v>875791.74944444431</v>
      </c>
      <c r="CD407" s="61">
        <f t="shared" si="1061"/>
        <v>8846967.6044444442</v>
      </c>
      <c r="CE407" s="631"/>
      <c r="CF407" s="99">
        <f>CF408+CF416+CF417</f>
        <v>0</v>
      </c>
      <c r="CG407" s="99"/>
      <c r="CH407" s="99">
        <f>CH408+CH416+CH417</f>
        <v>185913.99</v>
      </c>
      <c r="CI407" s="99"/>
      <c r="CJ407" s="61">
        <f t="shared" si="1062"/>
        <v>185913.99</v>
      </c>
      <c r="CK407" s="61"/>
      <c r="CL407" s="631"/>
      <c r="CM407" s="99">
        <f>CM408+CM416+CM417</f>
        <v>0</v>
      </c>
      <c r="CN407" s="99"/>
      <c r="CO407" s="99">
        <f>CO408+CO416+CO417</f>
        <v>185913.99</v>
      </c>
      <c r="CP407" s="99"/>
      <c r="CQ407" s="61">
        <f t="shared" si="1063"/>
        <v>185913.99</v>
      </c>
      <c r="CR407" s="61"/>
      <c r="CS407" s="80"/>
      <c r="CT407" s="60">
        <f t="shared" si="1064"/>
        <v>0</v>
      </c>
      <c r="CU407" s="60">
        <f t="shared" si="1065"/>
        <v>7448273.8544444451</v>
      </c>
      <c r="CV407" s="60">
        <f t="shared" si="1066"/>
        <v>2230967.88</v>
      </c>
      <c r="CW407" s="60">
        <f t="shared" si="1067"/>
        <v>1398693.75</v>
      </c>
      <c r="CX407" s="60">
        <f t="shared" si="1068"/>
        <v>2230967.88</v>
      </c>
      <c r="CY407" s="60">
        <f t="shared" si="1069"/>
        <v>8846967.6044444442</v>
      </c>
    </row>
    <row r="408" spans="1:103" s="79" customFormat="1" x14ac:dyDescent="0.25">
      <c r="A408" s="90">
        <v>2401010000</v>
      </c>
      <c r="B408" s="89"/>
      <c r="C408" s="88"/>
      <c r="D408" s="88" t="s">
        <v>23</v>
      </c>
      <c r="E408" s="92">
        <f>SUM(E409:E415)</f>
        <v>0</v>
      </c>
      <c r="F408" s="92">
        <f>SUM(F409:F415)</f>
        <v>761000.48</v>
      </c>
      <c r="G408" s="92">
        <f>SUM(G409:G415)</f>
        <v>185913.99</v>
      </c>
      <c r="H408" s="92">
        <f>SUM(H409:H415)</f>
        <v>152582</v>
      </c>
      <c r="I408" s="73">
        <f t="shared" si="1033"/>
        <v>185913.99</v>
      </c>
      <c r="J408" s="73">
        <f t="shared" si="1034"/>
        <v>913582.48</v>
      </c>
      <c r="K408" s="631"/>
      <c r="L408" s="91">
        <f>SUM(L409:L415)</f>
        <v>0</v>
      </c>
      <c r="M408" s="92">
        <v>848460.65999999992</v>
      </c>
      <c r="N408" s="91">
        <f>SUM(N409:N415)</f>
        <v>185913.99</v>
      </c>
      <c r="O408" s="91">
        <f>SUM(O409:O415)</f>
        <v>123371</v>
      </c>
      <c r="P408" s="67">
        <f t="shared" si="1035"/>
        <v>185913.99</v>
      </c>
      <c r="Q408" s="67">
        <f t="shared" si="1036"/>
        <v>971831.65999999992</v>
      </c>
      <c r="R408" s="67">
        <f t="shared" si="1037"/>
        <v>1885414.14</v>
      </c>
      <c r="S408" s="631"/>
      <c r="T408" s="91">
        <f>SUM(T409:T415)</f>
        <v>0</v>
      </c>
      <c r="U408" s="91">
        <f>SUM(U409:U415)</f>
        <v>723484</v>
      </c>
      <c r="V408" s="91">
        <f>SUM(V409:V415)</f>
        <v>185913.99</v>
      </c>
      <c r="W408" s="91">
        <f>SUM(W409:W415)</f>
        <v>150675</v>
      </c>
      <c r="X408" s="67">
        <f t="shared" si="1038"/>
        <v>185913.99</v>
      </c>
      <c r="Y408" s="67">
        <f t="shared" si="1039"/>
        <v>874159</v>
      </c>
      <c r="Z408" s="67">
        <f t="shared" si="1040"/>
        <v>2759573.1399999997</v>
      </c>
      <c r="AA408" s="631"/>
      <c r="AB408" s="91">
        <f>SUM(AB409:AB415)</f>
        <v>0</v>
      </c>
      <c r="AC408" s="91">
        <f>SUM(AC409:AC415)</f>
        <v>722775</v>
      </c>
      <c r="AD408" s="91">
        <f>SUM(AD409:AD415)</f>
        <v>185913.99</v>
      </c>
      <c r="AE408" s="91">
        <f>SUM(AE409:AE415)</f>
        <v>138049</v>
      </c>
      <c r="AF408" s="67">
        <f t="shared" si="1041"/>
        <v>185913.99</v>
      </c>
      <c r="AG408" s="67">
        <f t="shared" si="1042"/>
        <v>860824</v>
      </c>
      <c r="AH408" s="67">
        <f t="shared" si="1043"/>
        <v>3620397.1399999997</v>
      </c>
      <c r="AI408" s="631"/>
      <c r="AJ408" s="91">
        <f>SUM(AJ409:AJ415)</f>
        <v>0</v>
      </c>
      <c r="AK408" s="91">
        <f>SUM(AK409:AK415)</f>
        <v>723762</v>
      </c>
      <c r="AL408" s="91">
        <f>SUM(AL409:AL415)</f>
        <v>185913.99</v>
      </c>
      <c r="AM408" s="91">
        <f>SUM(AM409:AM415)</f>
        <v>138048</v>
      </c>
      <c r="AN408" s="67">
        <f t="shared" si="1044"/>
        <v>185913.99</v>
      </c>
      <c r="AO408" s="67">
        <f t="shared" si="1045"/>
        <v>861810</v>
      </c>
      <c r="AP408" s="67">
        <f t="shared" si="1046"/>
        <v>4482207.1399999997</v>
      </c>
      <c r="AQ408" s="631"/>
      <c r="AR408" s="91">
        <f>SUM(AR409:AR415)</f>
        <v>0</v>
      </c>
      <c r="AS408" s="91">
        <f>SUM(AS409:AS415)</f>
        <v>723720</v>
      </c>
      <c r="AT408" s="91">
        <f>SUM(AT409:AT415)</f>
        <v>185913.99</v>
      </c>
      <c r="AU408" s="91">
        <f>SUM(AU409:AU415)</f>
        <v>138048</v>
      </c>
      <c r="AV408" s="67">
        <f t="shared" si="1047"/>
        <v>185913.99</v>
      </c>
      <c r="AW408" s="67">
        <f t="shared" si="1048"/>
        <v>861768</v>
      </c>
      <c r="AX408" s="67">
        <f t="shared" si="1049"/>
        <v>5343975.1399999997</v>
      </c>
      <c r="AY408" s="631"/>
      <c r="AZ408" s="91">
        <f>SUM(AZ409:AZ415)</f>
        <v>0</v>
      </c>
      <c r="BA408" s="91">
        <f>SUM(BA409:BA415)</f>
        <v>716471</v>
      </c>
      <c r="BB408" s="91">
        <f>SUM(BB409:BB415)</f>
        <v>185913.99</v>
      </c>
      <c r="BC408" s="91">
        <f>SUM(BC409:BC415)</f>
        <v>140129</v>
      </c>
      <c r="BD408" s="67">
        <f t="shared" si="1050"/>
        <v>185913.99</v>
      </c>
      <c r="BE408" s="67">
        <f t="shared" si="1051"/>
        <v>856600</v>
      </c>
      <c r="BF408" s="67">
        <f t="shared" si="1052"/>
        <v>6200575.1399999997</v>
      </c>
      <c r="BG408" s="631"/>
      <c r="BH408" s="91">
        <f>SUM(BH409:BH415)</f>
        <v>0</v>
      </c>
      <c r="BI408" s="91">
        <f>SUM(BI409:BI415)</f>
        <v>686757</v>
      </c>
      <c r="BJ408" s="91">
        <f>SUM(BJ409:BJ415)</f>
        <v>185913.99</v>
      </c>
      <c r="BK408" s="91">
        <f>SUM(BK409:BK415)</f>
        <v>138053</v>
      </c>
      <c r="BL408" s="67">
        <f t="shared" si="1053"/>
        <v>185913.99</v>
      </c>
      <c r="BM408" s="67">
        <f t="shared" si="1054"/>
        <v>824810</v>
      </c>
      <c r="BN408" s="67">
        <f t="shared" si="1055"/>
        <v>7025385.1399999997</v>
      </c>
      <c r="BO408" s="631"/>
      <c r="BP408" s="91">
        <f>SUM(BP409:BP415)</f>
        <v>0</v>
      </c>
      <c r="BQ408" s="91">
        <f>BQ409+BQ410+BQ411+BQ412+BQ413+BQ414+BQ415</f>
        <v>784779.39999999991</v>
      </c>
      <c r="BR408" s="91">
        <f>SUM(BR409:BR415)</f>
        <v>185913.99</v>
      </c>
      <c r="BS408" s="91">
        <f>BS409+BS410+BS411+BS412+BS413+BS414+BS415</f>
        <v>139869.375</v>
      </c>
      <c r="BT408" s="67">
        <f t="shared" si="1056"/>
        <v>185913.99</v>
      </c>
      <c r="BU408" s="67">
        <f t="shared" si="1057"/>
        <v>924648.77499999991</v>
      </c>
      <c r="BV408" s="67">
        <f t="shared" si="1058"/>
        <v>7950033.9149999991</v>
      </c>
      <c r="BW408" s="631"/>
      <c r="BX408" s="91">
        <f>SUM(BX409:BX415)</f>
        <v>0</v>
      </c>
      <c r="BY408" s="91">
        <f>SUM(BY409:BY415)</f>
        <v>733573.2699999999</v>
      </c>
      <c r="BZ408" s="91">
        <f>SUM(BZ409:BZ415)</f>
        <v>185913.99</v>
      </c>
      <c r="CA408" s="91">
        <f>SUM(CA409:CA415)</f>
        <v>139869.375</v>
      </c>
      <c r="CB408" s="67">
        <f t="shared" si="1059"/>
        <v>185913.99</v>
      </c>
      <c r="CC408" s="67">
        <f t="shared" si="1060"/>
        <v>873442.6449999999</v>
      </c>
      <c r="CD408" s="67">
        <f t="shared" si="1061"/>
        <v>8823476.5599999987</v>
      </c>
      <c r="CE408" s="631"/>
      <c r="CF408" s="91">
        <f>SUM(CF409:CF415)</f>
        <v>0</v>
      </c>
      <c r="CG408" s="91"/>
      <c r="CH408" s="91">
        <f>SUM(CH409:CH415)</f>
        <v>185913.99</v>
      </c>
      <c r="CI408" s="91"/>
      <c r="CJ408" s="67">
        <f t="shared" si="1062"/>
        <v>185913.99</v>
      </c>
      <c r="CK408" s="67"/>
      <c r="CL408" s="631"/>
      <c r="CM408" s="91">
        <f>SUM(CM409:CM415)</f>
        <v>0</v>
      </c>
      <c r="CN408" s="91"/>
      <c r="CO408" s="91">
        <f>SUM(CO409:CO415)</f>
        <v>185913.99</v>
      </c>
      <c r="CP408" s="91"/>
      <c r="CQ408" s="67">
        <f t="shared" si="1063"/>
        <v>185913.99</v>
      </c>
      <c r="CR408" s="67"/>
      <c r="CS408" s="80"/>
      <c r="CT408" s="66">
        <f t="shared" si="1064"/>
        <v>0</v>
      </c>
      <c r="CU408" s="66">
        <f t="shared" si="1065"/>
        <v>7424782.8099999987</v>
      </c>
      <c r="CV408" s="66">
        <f t="shared" si="1066"/>
        <v>2230967.88</v>
      </c>
      <c r="CW408" s="66">
        <f t="shared" si="1067"/>
        <v>1398693.75</v>
      </c>
      <c r="CX408" s="66">
        <f t="shared" si="1068"/>
        <v>2230967.88</v>
      </c>
      <c r="CY408" s="66">
        <f t="shared" si="1069"/>
        <v>8823476.5599999987</v>
      </c>
    </row>
    <row r="409" spans="1:103" x14ac:dyDescent="0.25">
      <c r="A409" s="77">
        <v>2401010100</v>
      </c>
      <c r="B409" s="76"/>
      <c r="C409" s="75"/>
      <c r="D409" s="75" t="s">
        <v>22</v>
      </c>
      <c r="E409" s="94">
        <v>0</v>
      </c>
      <c r="F409" s="94">
        <v>352507.01</v>
      </c>
      <c r="G409" s="96">
        <v>183908.99</v>
      </c>
      <c r="H409" s="96">
        <v>147873</v>
      </c>
      <c r="I409" s="73">
        <f t="shared" si="1033"/>
        <v>183908.99</v>
      </c>
      <c r="J409" s="73">
        <f t="shared" si="1034"/>
        <v>500380.01</v>
      </c>
      <c r="K409" s="631"/>
      <c r="L409" s="93">
        <v>0</v>
      </c>
      <c r="M409" s="96">
        <f>316087.76+32072.79</f>
        <v>348160.55</v>
      </c>
      <c r="N409" s="71">
        <v>183908.99</v>
      </c>
      <c r="O409" s="71">
        <v>118662</v>
      </c>
      <c r="P409" s="67">
        <f t="shared" si="1035"/>
        <v>183908.99</v>
      </c>
      <c r="Q409" s="67">
        <f t="shared" si="1036"/>
        <v>466822.55</v>
      </c>
      <c r="R409" s="67">
        <f t="shared" si="1037"/>
        <v>967202.56</v>
      </c>
      <c r="S409" s="631"/>
      <c r="T409" s="93">
        <v>0</v>
      </c>
      <c r="U409" s="93">
        <v>323195</v>
      </c>
      <c r="V409" s="71">
        <v>183908.99</v>
      </c>
      <c r="W409" s="71">
        <v>145966</v>
      </c>
      <c r="X409" s="67">
        <f t="shared" si="1038"/>
        <v>183908.99</v>
      </c>
      <c r="Y409" s="67">
        <f t="shared" si="1039"/>
        <v>469161</v>
      </c>
      <c r="Z409" s="67">
        <f t="shared" si="1040"/>
        <v>1436363.56</v>
      </c>
      <c r="AA409" s="631"/>
      <c r="AB409" s="93">
        <v>0</v>
      </c>
      <c r="AC409" s="93">
        <v>321794</v>
      </c>
      <c r="AD409" s="71">
        <v>183908.99</v>
      </c>
      <c r="AE409" s="71">
        <v>133340</v>
      </c>
      <c r="AF409" s="67">
        <f t="shared" si="1041"/>
        <v>183908.99</v>
      </c>
      <c r="AG409" s="67">
        <f t="shared" si="1042"/>
        <v>455134</v>
      </c>
      <c r="AH409" s="67">
        <f t="shared" si="1043"/>
        <v>1891497.56</v>
      </c>
      <c r="AI409" s="631"/>
      <c r="AJ409" s="93">
        <v>0</v>
      </c>
      <c r="AK409" s="93">
        <v>321769</v>
      </c>
      <c r="AL409" s="71">
        <v>183908.99</v>
      </c>
      <c r="AM409" s="71">
        <v>133339</v>
      </c>
      <c r="AN409" s="67">
        <f t="shared" si="1044"/>
        <v>183908.99</v>
      </c>
      <c r="AO409" s="67">
        <f t="shared" si="1045"/>
        <v>455108</v>
      </c>
      <c r="AP409" s="67">
        <f t="shared" si="1046"/>
        <v>2346605.56</v>
      </c>
      <c r="AQ409" s="631"/>
      <c r="AR409" s="93">
        <v>0</v>
      </c>
      <c r="AS409" s="93">
        <v>321769</v>
      </c>
      <c r="AT409" s="71">
        <v>183908.99</v>
      </c>
      <c r="AU409" s="71">
        <v>133339</v>
      </c>
      <c r="AV409" s="67">
        <f t="shared" si="1047"/>
        <v>183908.99</v>
      </c>
      <c r="AW409" s="67">
        <f t="shared" si="1048"/>
        <v>455108</v>
      </c>
      <c r="AX409" s="67">
        <f t="shared" si="1049"/>
        <v>2801713.56</v>
      </c>
      <c r="AY409" s="631"/>
      <c r="AZ409" s="93">
        <v>0</v>
      </c>
      <c r="BA409" s="93">
        <v>319011</v>
      </c>
      <c r="BB409" s="71">
        <v>183908.99</v>
      </c>
      <c r="BC409" s="71">
        <v>135420</v>
      </c>
      <c r="BD409" s="67">
        <f t="shared" si="1050"/>
        <v>183908.99</v>
      </c>
      <c r="BE409" s="67">
        <f t="shared" si="1051"/>
        <v>454431</v>
      </c>
      <c r="BF409" s="67">
        <f t="shared" si="1052"/>
        <v>3256144.56</v>
      </c>
      <c r="BG409" s="631"/>
      <c r="BH409" s="93">
        <v>0</v>
      </c>
      <c r="BI409" s="93">
        <v>289939</v>
      </c>
      <c r="BJ409" s="71">
        <v>183908.99</v>
      </c>
      <c r="BK409" s="71">
        <v>133344</v>
      </c>
      <c r="BL409" s="67">
        <f t="shared" si="1053"/>
        <v>183908.99</v>
      </c>
      <c r="BM409" s="67">
        <f t="shared" si="1054"/>
        <v>423283</v>
      </c>
      <c r="BN409" s="67">
        <f t="shared" si="1055"/>
        <v>3679427.56</v>
      </c>
      <c r="BO409" s="631"/>
      <c r="BP409" s="93">
        <v>0</v>
      </c>
      <c r="BQ409" s="93">
        <v>319010.96999999997</v>
      </c>
      <c r="BR409" s="71">
        <v>183908.99</v>
      </c>
      <c r="BS409" s="71">
        <f t="shared" ref="BS409:BS420" si="1070">(H409+O409+W409+AE409+AM409+AU409+BC409+BK409)/8</f>
        <v>135160.375</v>
      </c>
      <c r="BT409" s="67">
        <f t="shared" si="1056"/>
        <v>183908.99</v>
      </c>
      <c r="BU409" s="67">
        <f t="shared" si="1057"/>
        <v>454171.34499999997</v>
      </c>
      <c r="BV409" s="67">
        <f t="shared" si="1058"/>
        <v>4133598.9050000003</v>
      </c>
      <c r="BW409" s="631"/>
      <c r="BX409" s="93">
        <v>0</v>
      </c>
      <c r="BY409" s="70">
        <f t="shared" ref="BY409:BY417" si="1071">AVERAGE(BQ409,BI409,BA409,AS409,AK409,AC409,U409,M409,F409)</f>
        <v>324128.39222222217</v>
      </c>
      <c r="BZ409" s="71">
        <v>183908.99</v>
      </c>
      <c r="CA409" s="70">
        <f t="shared" ref="CA409:CA417" si="1072">AVERAGE(BS409,BK409,BC409,AU409,AM409,AE409,W409,O409,H409)</f>
        <v>135160.375</v>
      </c>
      <c r="CB409" s="67">
        <f t="shared" si="1059"/>
        <v>183908.99</v>
      </c>
      <c r="CC409" s="67">
        <f t="shared" si="1060"/>
        <v>459288.76722222217</v>
      </c>
      <c r="CD409" s="67">
        <f t="shared" si="1061"/>
        <v>4592887.6722222222</v>
      </c>
      <c r="CE409" s="631"/>
      <c r="CF409" s="93">
        <v>0</v>
      </c>
      <c r="CG409" s="93"/>
      <c r="CH409" s="71">
        <v>183908.99</v>
      </c>
      <c r="CI409" s="71"/>
      <c r="CJ409" s="67">
        <f t="shared" si="1062"/>
        <v>183908.99</v>
      </c>
      <c r="CK409" s="67"/>
      <c r="CL409" s="631"/>
      <c r="CM409" s="93">
        <v>0</v>
      </c>
      <c r="CN409" s="93"/>
      <c r="CO409" s="71">
        <v>183908.99</v>
      </c>
      <c r="CP409" s="71"/>
      <c r="CQ409" s="67">
        <f t="shared" si="1063"/>
        <v>183908.99</v>
      </c>
      <c r="CR409" s="67"/>
      <c r="CS409" s="50"/>
      <c r="CT409" s="66">
        <f t="shared" si="1064"/>
        <v>0</v>
      </c>
      <c r="CU409" s="66">
        <f t="shared" si="1065"/>
        <v>3241283.9222222222</v>
      </c>
      <c r="CV409" s="66">
        <f t="shared" si="1066"/>
        <v>2206907.88</v>
      </c>
      <c r="CW409" s="66">
        <f t="shared" si="1067"/>
        <v>1351603.75</v>
      </c>
      <c r="CX409" s="66">
        <f t="shared" si="1068"/>
        <v>2206907.88</v>
      </c>
      <c r="CY409" s="66">
        <f t="shared" si="1069"/>
        <v>4592887.6722222222</v>
      </c>
    </row>
    <row r="410" spans="1:103" x14ac:dyDescent="0.25">
      <c r="A410" s="77">
        <v>2401010200</v>
      </c>
      <c r="B410" s="98"/>
      <c r="C410" s="97"/>
      <c r="D410" s="75" t="s">
        <v>21</v>
      </c>
      <c r="E410" s="94">
        <v>0</v>
      </c>
      <c r="F410" s="94">
        <v>408493.47</v>
      </c>
      <c r="G410" s="96">
        <v>2005</v>
      </c>
      <c r="H410" s="96">
        <v>4709</v>
      </c>
      <c r="I410" s="73">
        <f t="shared" si="1033"/>
        <v>2005</v>
      </c>
      <c r="J410" s="73">
        <f t="shared" si="1034"/>
        <v>413202.47</v>
      </c>
      <c r="K410" s="631"/>
      <c r="L410" s="93">
        <v>0</v>
      </c>
      <c r="M410" s="96">
        <v>411250</v>
      </c>
      <c r="N410" s="71">
        <v>2005</v>
      </c>
      <c r="O410" s="71">
        <v>4709</v>
      </c>
      <c r="P410" s="67">
        <f t="shared" si="1035"/>
        <v>2005</v>
      </c>
      <c r="Q410" s="67">
        <f t="shared" si="1036"/>
        <v>415959</v>
      </c>
      <c r="R410" s="67">
        <f t="shared" si="1037"/>
        <v>829161.47</v>
      </c>
      <c r="S410" s="631"/>
      <c r="T410" s="93">
        <v>0</v>
      </c>
      <c r="U410" s="93">
        <v>400289</v>
      </c>
      <c r="V410" s="71">
        <v>2005</v>
      </c>
      <c r="W410" s="71">
        <v>4709</v>
      </c>
      <c r="X410" s="67">
        <f t="shared" si="1038"/>
        <v>2005</v>
      </c>
      <c r="Y410" s="67">
        <f t="shared" si="1039"/>
        <v>404998</v>
      </c>
      <c r="Z410" s="67">
        <f t="shared" si="1040"/>
        <v>1234159.47</v>
      </c>
      <c r="AA410" s="631"/>
      <c r="AB410" s="93">
        <v>0</v>
      </c>
      <c r="AC410" s="93">
        <v>400981</v>
      </c>
      <c r="AD410" s="71">
        <v>2005</v>
      </c>
      <c r="AE410" s="71">
        <v>4709</v>
      </c>
      <c r="AF410" s="67">
        <f t="shared" si="1041"/>
        <v>2005</v>
      </c>
      <c r="AG410" s="67">
        <f t="shared" si="1042"/>
        <v>405690</v>
      </c>
      <c r="AH410" s="67">
        <f t="shared" si="1043"/>
        <v>1639849.47</v>
      </c>
      <c r="AI410" s="631"/>
      <c r="AJ410" s="93">
        <v>0</v>
      </c>
      <c r="AK410" s="93">
        <v>401993</v>
      </c>
      <c r="AL410" s="71">
        <v>2005</v>
      </c>
      <c r="AM410" s="71">
        <v>4709</v>
      </c>
      <c r="AN410" s="67">
        <f t="shared" si="1044"/>
        <v>2005</v>
      </c>
      <c r="AO410" s="67">
        <f t="shared" si="1045"/>
        <v>406702</v>
      </c>
      <c r="AP410" s="67">
        <f t="shared" si="1046"/>
        <v>2046551.47</v>
      </c>
      <c r="AQ410" s="631"/>
      <c r="AR410" s="93">
        <v>0</v>
      </c>
      <c r="AS410" s="93">
        <v>401951</v>
      </c>
      <c r="AT410" s="71">
        <v>2005</v>
      </c>
      <c r="AU410" s="71">
        <v>4709</v>
      </c>
      <c r="AV410" s="67">
        <f t="shared" si="1047"/>
        <v>2005</v>
      </c>
      <c r="AW410" s="67">
        <f t="shared" si="1048"/>
        <v>406660</v>
      </c>
      <c r="AX410" s="67">
        <f t="shared" si="1049"/>
        <v>2453211.4699999997</v>
      </c>
      <c r="AY410" s="631"/>
      <c r="AZ410" s="93">
        <v>0</v>
      </c>
      <c r="BA410" s="93">
        <v>397460</v>
      </c>
      <c r="BB410" s="71">
        <v>2005</v>
      </c>
      <c r="BC410" s="71">
        <v>4709</v>
      </c>
      <c r="BD410" s="67">
        <f t="shared" si="1050"/>
        <v>2005</v>
      </c>
      <c r="BE410" s="67">
        <f t="shared" si="1051"/>
        <v>402169</v>
      </c>
      <c r="BF410" s="67">
        <f t="shared" si="1052"/>
        <v>2855380.4699999997</v>
      </c>
      <c r="BG410" s="631"/>
      <c r="BH410" s="93">
        <v>0</v>
      </c>
      <c r="BI410" s="93">
        <v>396818</v>
      </c>
      <c r="BJ410" s="71">
        <v>2005</v>
      </c>
      <c r="BK410" s="71">
        <v>4709</v>
      </c>
      <c r="BL410" s="67">
        <f t="shared" si="1053"/>
        <v>2005</v>
      </c>
      <c r="BM410" s="67">
        <f t="shared" si="1054"/>
        <v>401527</v>
      </c>
      <c r="BN410" s="67">
        <f t="shared" si="1055"/>
        <v>3256907.4699999997</v>
      </c>
      <c r="BO410" s="631"/>
      <c r="BP410" s="93">
        <v>0</v>
      </c>
      <c r="BQ410" s="93">
        <v>465768.43</v>
      </c>
      <c r="BR410" s="71">
        <v>2005</v>
      </c>
      <c r="BS410" s="71">
        <f t="shared" si="1070"/>
        <v>4709</v>
      </c>
      <c r="BT410" s="67">
        <f t="shared" si="1056"/>
        <v>2005</v>
      </c>
      <c r="BU410" s="67">
        <f t="shared" si="1057"/>
        <v>470477.43</v>
      </c>
      <c r="BV410" s="67">
        <f t="shared" si="1058"/>
        <v>3727384.9</v>
      </c>
      <c r="BW410" s="631"/>
      <c r="BX410" s="93">
        <v>0</v>
      </c>
      <c r="BY410" s="70">
        <f t="shared" si="1071"/>
        <v>409444.87777777773</v>
      </c>
      <c r="BZ410" s="71">
        <v>2005</v>
      </c>
      <c r="CA410" s="70">
        <f t="shared" si="1072"/>
        <v>4709</v>
      </c>
      <c r="CB410" s="67">
        <f t="shared" si="1059"/>
        <v>2005</v>
      </c>
      <c r="CC410" s="67">
        <f t="shared" si="1060"/>
        <v>414153.87777777773</v>
      </c>
      <c r="CD410" s="67">
        <f t="shared" si="1061"/>
        <v>4141538.7777777775</v>
      </c>
      <c r="CE410" s="631"/>
      <c r="CF410" s="93">
        <v>0</v>
      </c>
      <c r="CG410" s="93"/>
      <c r="CH410" s="71">
        <v>2005</v>
      </c>
      <c r="CI410" s="71"/>
      <c r="CJ410" s="67">
        <f t="shared" si="1062"/>
        <v>2005</v>
      </c>
      <c r="CK410" s="67"/>
      <c r="CL410" s="631"/>
      <c r="CM410" s="93">
        <v>0</v>
      </c>
      <c r="CN410" s="93"/>
      <c r="CO410" s="71">
        <v>2005</v>
      </c>
      <c r="CP410" s="71"/>
      <c r="CQ410" s="67">
        <f t="shared" si="1063"/>
        <v>2005</v>
      </c>
      <c r="CR410" s="67"/>
      <c r="CS410" s="50"/>
      <c r="CT410" s="66">
        <f t="shared" si="1064"/>
        <v>0</v>
      </c>
      <c r="CU410" s="66">
        <f t="shared" si="1065"/>
        <v>4094448.7777777775</v>
      </c>
      <c r="CV410" s="66">
        <f t="shared" si="1066"/>
        <v>24060</v>
      </c>
      <c r="CW410" s="66">
        <f t="shared" si="1067"/>
        <v>47090</v>
      </c>
      <c r="CX410" s="66">
        <f t="shared" si="1068"/>
        <v>24060</v>
      </c>
      <c r="CY410" s="66">
        <f t="shared" si="1069"/>
        <v>4141538.7777777775</v>
      </c>
    </row>
    <row r="411" spans="1:103" x14ac:dyDescent="0.25">
      <c r="A411" s="77">
        <v>2401010300</v>
      </c>
      <c r="B411" s="76"/>
      <c r="C411" s="75"/>
      <c r="D411" s="75" t="s">
        <v>20</v>
      </c>
      <c r="E411" s="94">
        <v>0</v>
      </c>
      <c r="F411" s="94">
        <v>0</v>
      </c>
      <c r="G411" s="72">
        <v>0</v>
      </c>
      <c r="H411" s="72">
        <v>0</v>
      </c>
      <c r="I411" s="73">
        <f t="shared" si="1033"/>
        <v>0</v>
      </c>
      <c r="J411" s="73">
        <f t="shared" si="1034"/>
        <v>0</v>
      </c>
      <c r="K411" s="631"/>
      <c r="L411" s="93">
        <v>0</v>
      </c>
      <c r="M411" s="72">
        <v>0</v>
      </c>
      <c r="N411" s="68">
        <v>0</v>
      </c>
      <c r="O411" s="68">
        <v>0</v>
      </c>
      <c r="P411" s="67">
        <f t="shared" si="1035"/>
        <v>0</v>
      </c>
      <c r="Q411" s="67">
        <f t="shared" si="1036"/>
        <v>0</v>
      </c>
      <c r="R411" s="67">
        <f t="shared" si="1037"/>
        <v>0</v>
      </c>
      <c r="S411" s="631"/>
      <c r="T411" s="93">
        <v>0</v>
      </c>
      <c r="U411" s="93">
        <v>0</v>
      </c>
      <c r="V411" s="68">
        <v>0</v>
      </c>
      <c r="W411" s="68">
        <v>0</v>
      </c>
      <c r="X411" s="67">
        <f t="shared" si="1038"/>
        <v>0</v>
      </c>
      <c r="Y411" s="67">
        <f t="shared" si="1039"/>
        <v>0</v>
      </c>
      <c r="Z411" s="67">
        <f t="shared" si="1040"/>
        <v>0</v>
      </c>
      <c r="AA411" s="631"/>
      <c r="AB411" s="93">
        <v>0</v>
      </c>
      <c r="AC411" s="93">
        <v>0</v>
      </c>
      <c r="AD411" s="68">
        <v>0</v>
      </c>
      <c r="AE411" s="68">
        <v>0</v>
      </c>
      <c r="AF411" s="67">
        <f t="shared" si="1041"/>
        <v>0</v>
      </c>
      <c r="AG411" s="67">
        <f t="shared" si="1042"/>
        <v>0</v>
      </c>
      <c r="AH411" s="67">
        <f t="shared" si="1043"/>
        <v>0</v>
      </c>
      <c r="AI411" s="631"/>
      <c r="AJ411" s="93">
        <v>0</v>
      </c>
      <c r="AK411" s="93">
        <v>0</v>
      </c>
      <c r="AL411" s="68">
        <v>0</v>
      </c>
      <c r="AM411" s="68">
        <v>0</v>
      </c>
      <c r="AN411" s="67">
        <f t="shared" si="1044"/>
        <v>0</v>
      </c>
      <c r="AO411" s="67">
        <f t="shared" si="1045"/>
        <v>0</v>
      </c>
      <c r="AP411" s="67">
        <f t="shared" si="1046"/>
        <v>0</v>
      </c>
      <c r="AQ411" s="631"/>
      <c r="AR411" s="93">
        <v>0</v>
      </c>
      <c r="AS411" s="93">
        <v>0</v>
      </c>
      <c r="AT411" s="68">
        <v>0</v>
      </c>
      <c r="AU411" s="68">
        <v>0</v>
      </c>
      <c r="AV411" s="67">
        <f t="shared" si="1047"/>
        <v>0</v>
      </c>
      <c r="AW411" s="67">
        <f t="shared" si="1048"/>
        <v>0</v>
      </c>
      <c r="AX411" s="67">
        <f t="shared" si="1049"/>
        <v>0</v>
      </c>
      <c r="AY411" s="631"/>
      <c r="AZ411" s="93">
        <v>0</v>
      </c>
      <c r="BA411" s="93">
        <v>0</v>
      </c>
      <c r="BB411" s="68">
        <v>0</v>
      </c>
      <c r="BC411" s="68">
        <v>0</v>
      </c>
      <c r="BD411" s="67">
        <f t="shared" si="1050"/>
        <v>0</v>
      </c>
      <c r="BE411" s="67">
        <f t="shared" si="1051"/>
        <v>0</v>
      </c>
      <c r="BF411" s="67">
        <f t="shared" si="1052"/>
        <v>0</v>
      </c>
      <c r="BG411" s="631"/>
      <c r="BH411" s="93">
        <v>0</v>
      </c>
      <c r="BI411" s="93">
        <v>0</v>
      </c>
      <c r="BJ411" s="68">
        <v>0</v>
      </c>
      <c r="BK411" s="68">
        <v>0</v>
      </c>
      <c r="BL411" s="67">
        <f t="shared" si="1053"/>
        <v>0</v>
      </c>
      <c r="BM411" s="67">
        <f t="shared" si="1054"/>
        <v>0</v>
      </c>
      <c r="BN411" s="67">
        <f t="shared" si="1055"/>
        <v>0</v>
      </c>
      <c r="BO411" s="631"/>
      <c r="BP411" s="93">
        <v>0</v>
      </c>
      <c r="BQ411" s="93">
        <v>0</v>
      </c>
      <c r="BR411" s="68">
        <v>0</v>
      </c>
      <c r="BS411" s="71">
        <f t="shared" si="1070"/>
        <v>0</v>
      </c>
      <c r="BT411" s="67">
        <f t="shared" si="1056"/>
        <v>0</v>
      </c>
      <c r="BU411" s="67">
        <f t="shared" si="1057"/>
        <v>0</v>
      </c>
      <c r="BV411" s="67">
        <f t="shared" si="1058"/>
        <v>0</v>
      </c>
      <c r="BW411" s="631"/>
      <c r="BX411" s="93">
        <v>0</v>
      </c>
      <c r="BY411" s="70">
        <f t="shared" si="1071"/>
        <v>0</v>
      </c>
      <c r="BZ411" s="68">
        <v>0</v>
      </c>
      <c r="CA411" s="70">
        <f t="shared" si="1072"/>
        <v>0</v>
      </c>
      <c r="CB411" s="67">
        <f t="shared" si="1059"/>
        <v>0</v>
      </c>
      <c r="CC411" s="67">
        <f t="shared" si="1060"/>
        <v>0</v>
      </c>
      <c r="CD411" s="67">
        <f t="shared" si="1061"/>
        <v>0</v>
      </c>
      <c r="CE411" s="631"/>
      <c r="CF411" s="93">
        <v>0</v>
      </c>
      <c r="CG411" s="93"/>
      <c r="CH411" s="68">
        <v>0</v>
      </c>
      <c r="CI411" s="68"/>
      <c r="CJ411" s="67">
        <f t="shared" si="1062"/>
        <v>0</v>
      </c>
      <c r="CK411" s="67"/>
      <c r="CL411" s="631"/>
      <c r="CM411" s="93">
        <v>0</v>
      </c>
      <c r="CN411" s="93"/>
      <c r="CO411" s="68">
        <v>0</v>
      </c>
      <c r="CP411" s="68"/>
      <c r="CQ411" s="67">
        <f t="shared" si="1063"/>
        <v>0</v>
      </c>
      <c r="CR411" s="67"/>
      <c r="CS411" s="50"/>
      <c r="CT411" s="66">
        <f t="shared" si="1064"/>
        <v>0</v>
      </c>
      <c r="CU411" s="66">
        <f t="shared" si="1065"/>
        <v>0</v>
      </c>
      <c r="CV411" s="66">
        <f t="shared" si="1066"/>
        <v>0</v>
      </c>
      <c r="CW411" s="66">
        <f t="shared" si="1067"/>
        <v>0</v>
      </c>
      <c r="CX411" s="66">
        <f t="shared" si="1068"/>
        <v>0</v>
      </c>
      <c r="CY411" s="66">
        <f t="shared" si="1069"/>
        <v>0</v>
      </c>
    </row>
    <row r="412" spans="1:103" x14ac:dyDescent="0.25">
      <c r="A412" s="77">
        <v>2401010400</v>
      </c>
      <c r="B412" s="76"/>
      <c r="C412" s="75"/>
      <c r="D412" s="75" t="s">
        <v>19</v>
      </c>
      <c r="E412" s="94">
        <v>0</v>
      </c>
      <c r="F412" s="94">
        <v>0</v>
      </c>
      <c r="G412" s="72">
        <v>0</v>
      </c>
      <c r="H412" s="72">
        <v>0</v>
      </c>
      <c r="I412" s="73">
        <f t="shared" si="1033"/>
        <v>0</v>
      </c>
      <c r="J412" s="73">
        <f t="shared" si="1034"/>
        <v>0</v>
      </c>
      <c r="K412" s="631"/>
      <c r="L412" s="93">
        <v>0</v>
      </c>
      <c r="M412" s="72">
        <v>0</v>
      </c>
      <c r="N412" s="68">
        <v>0</v>
      </c>
      <c r="O412" s="68">
        <v>0</v>
      </c>
      <c r="P412" s="67">
        <f t="shared" si="1035"/>
        <v>0</v>
      </c>
      <c r="Q412" s="67">
        <f t="shared" si="1036"/>
        <v>0</v>
      </c>
      <c r="R412" s="67">
        <f t="shared" si="1037"/>
        <v>0</v>
      </c>
      <c r="S412" s="631"/>
      <c r="T412" s="93">
        <v>0</v>
      </c>
      <c r="U412" s="93">
        <v>0</v>
      </c>
      <c r="V412" s="68">
        <v>0</v>
      </c>
      <c r="W412" s="68">
        <v>0</v>
      </c>
      <c r="X412" s="67">
        <f t="shared" si="1038"/>
        <v>0</v>
      </c>
      <c r="Y412" s="67">
        <f t="shared" si="1039"/>
        <v>0</v>
      </c>
      <c r="Z412" s="67">
        <f t="shared" si="1040"/>
        <v>0</v>
      </c>
      <c r="AA412" s="631"/>
      <c r="AB412" s="93">
        <v>0</v>
      </c>
      <c r="AC412" s="93">
        <v>0</v>
      </c>
      <c r="AD412" s="68">
        <v>0</v>
      </c>
      <c r="AE412" s="68">
        <v>0</v>
      </c>
      <c r="AF412" s="67">
        <f t="shared" si="1041"/>
        <v>0</v>
      </c>
      <c r="AG412" s="67">
        <f t="shared" si="1042"/>
        <v>0</v>
      </c>
      <c r="AH412" s="67">
        <f t="shared" si="1043"/>
        <v>0</v>
      </c>
      <c r="AI412" s="631"/>
      <c r="AJ412" s="93">
        <v>0</v>
      </c>
      <c r="AK412" s="93">
        <v>0</v>
      </c>
      <c r="AL412" s="68">
        <v>0</v>
      </c>
      <c r="AM412" s="68">
        <v>0</v>
      </c>
      <c r="AN412" s="67">
        <f t="shared" si="1044"/>
        <v>0</v>
      </c>
      <c r="AO412" s="67">
        <f t="shared" si="1045"/>
        <v>0</v>
      </c>
      <c r="AP412" s="67">
        <f t="shared" si="1046"/>
        <v>0</v>
      </c>
      <c r="AQ412" s="631"/>
      <c r="AR412" s="93">
        <v>0</v>
      </c>
      <c r="AS412" s="93">
        <v>0</v>
      </c>
      <c r="AT412" s="68">
        <v>0</v>
      </c>
      <c r="AU412" s="68">
        <v>0</v>
      </c>
      <c r="AV412" s="67">
        <f t="shared" si="1047"/>
        <v>0</v>
      </c>
      <c r="AW412" s="67">
        <f t="shared" si="1048"/>
        <v>0</v>
      </c>
      <c r="AX412" s="67">
        <f t="shared" si="1049"/>
        <v>0</v>
      </c>
      <c r="AY412" s="631"/>
      <c r="AZ412" s="93">
        <v>0</v>
      </c>
      <c r="BA412" s="93">
        <v>0</v>
      </c>
      <c r="BB412" s="68">
        <v>0</v>
      </c>
      <c r="BC412" s="68">
        <v>0</v>
      </c>
      <c r="BD412" s="67">
        <f t="shared" si="1050"/>
        <v>0</v>
      </c>
      <c r="BE412" s="67">
        <f t="shared" si="1051"/>
        <v>0</v>
      </c>
      <c r="BF412" s="67">
        <f t="shared" si="1052"/>
        <v>0</v>
      </c>
      <c r="BG412" s="631"/>
      <c r="BH412" s="93">
        <v>0</v>
      </c>
      <c r="BI412" s="93">
        <v>0</v>
      </c>
      <c r="BJ412" s="68">
        <v>0</v>
      </c>
      <c r="BK412" s="68">
        <v>0</v>
      </c>
      <c r="BL412" s="67">
        <f t="shared" si="1053"/>
        <v>0</v>
      </c>
      <c r="BM412" s="67">
        <f t="shared" si="1054"/>
        <v>0</v>
      </c>
      <c r="BN412" s="67">
        <f t="shared" si="1055"/>
        <v>0</v>
      </c>
      <c r="BO412" s="631"/>
      <c r="BP412" s="93">
        <v>0</v>
      </c>
      <c r="BQ412" s="93">
        <v>0</v>
      </c>
      <c r="BR412" s="68">
        <v>0</v>
      </c>
      <c r="BS412" s="71">
        <f t="shared" si="1070"/>
        <v>0</v>
      </c>
      <c r="BT412" s="67">
        <f t="shared" si="1056"/>
        <v>0</v>
      </c>
      <c r="BU412" s="67">
        <f t="shared" si="1057"/>
        <v>0</v>
      </c>
      <c r="BV412" s="67">
        <f t="shared" si="1058"/>
        <v>0</v>
      </c>
      <c r="BW412" s="631"/>
      <c r="BX412" s="93">
        <v>0</v>
      </c>
      <c r="BY412" s="70">
        <f t="shared" si="1071"/>
        <v>0</v>
      </c>
      <c r="BZ412" s="68">
        <v>0</v>
      </c>
      <c r="CA412" s="70">
        <f t="shared" si="1072"/>
        <v>0</v>
      </c>
      <c r="CB412" s="67">
        <f t="shared" si="1059"/>
        <v>0</v>
      </c>
      <c r="CC412" s="67">
        <f t="shared" si="1060"/>
        <v>0</v>
      </c>
      <c r="CD412" s="67">
        <f t="shared" si="1061"/>
        <v>0</v>
      </c>
      <c r="CE412" s="631"/>
      <c r="CF412" s="93">
        <v>0</v>
      </c>
      <c r="CG412" s="93"/>
      <c r="CH412" s="68">
        <v>0</v>
      </c>
      <c r="CI412" s="68"/>
      <c r="CJ412" s="67">
        <f t="shared" si="1062"/>
        <v>0</v>
      </c>
      <c r="CK412" s="67"/>
      <c r="CL412" s="631"/>
      <c r="CM412" s="93">
        <v>0</v>
      </c>
      <c r="CN412" s="93"/>
      <c r="CO412" s="68">
        <v>0</v>
      </c>
      <c r="CP412" s="68"/>
      <c r="CQ412" s="67">
        <f t="shared" si="1063"/>
        <v>0</v>
      </c>
      <c r="CR412" s="67"/>
      <c r="CS412" s="50"/>
      <c r="CT412" s="66">
        <f t="shared" si="1064"/>
        <v>0</v>
      </c>
      <c r="CU412" s="66">
        <f t="shared" si="1065"/>
        <v>0</v>
      </c>
      <c r="CV412" s="66">
        <f t="shared" si="1066"/>
        <v>0</v>
      </c>
      <c r="CW412" s="66">
        <f t="shared" si="1067"/>
        <v>0</v>
      </c>
      <c r="CX412" s="66">
        <f t="shared" si="1068"/>
        <v>0</v>
      </c>
      <c r="CY412" s="66">
        <f t="shared" si="1069"/>
        <v>0</v>
      </c>
    </row>
    <row r="413" spans="1:103" x14ac:dyDescent="0.25">
      <c r="A413" s="77">
        <v>2401010500</v>
      </c>
      <c r="B413" s="76"/>
      <c r="C413" s="75"/>
      <c r="D413" s="75" t="s">
        <v>18</v>
      </c>
      <c r="E413" s="94">
        <v>0</v>
      </c>
      <c r="F413" s="94">
        <v>0</v>
      </c>
      <c r="G413" s="72">
        <v>0</v>
      </c>
      <c r="H413" s="72">
        <v>0</v>
      </c>
      <c r="I413" s="73">
        <f t="shared" si="1033"/>
        <v>0</v>
      </c>
      <c r="J413" s="73">
        <f t="shared" si="1034"/>
        <v>0</v>
      </c>
      <c r="K413" s="631"/>
      <c r="L413" s="93">
        <v>0</v>
      </c>
      <c r="M413" s="72">
        <v>0</v>
      </c>
      <c r="N413" s="68">
        <v>0</v>
      </c>
      <c r="O413" s="68">
        <v>0</v>
      </c>
      <c r="P413" s="67">
        <f t="shared" si="1035"/>
        <v>0</v>
      </c>
      <c r="Q413" s="67">
        <f t="shared" si="1036"/>
        <v>0</v>
      </c>
      <c r="R413" s="67">
        <f t="shared" si="1037"/>
        <v>0</v>
      </c>
      <c r="S413" s="631"/>
      <c r="T413" s="93">
        <v>0</v>
      </c>
      <c r="U413" s="93">
        <v>0</v>
      </c>
      <c r="V413" s="68">
        <v>0</v>
      </c>
      <c r="W413" s="68">
        <v>0</v>
      </c>
      <c r="X413" s="67">
        <f t="shared" si="1038"/>
        <v>0</v>
      </c>
      <c r="Y413" s="67">
        <f t="shared" si="1039"/>
        <v>0</v>
      </c>
      <c r="Z413" s="67">
        <f t="shared" si="1040"/>
        <v>0</v>
      </c>
      <c r="AA413" s="631"/>
      <c r="AB413" s="93">
        <v>0</v>
      </c>
      <c r="AC413" s="93">
        <v>0</v>
      </c>
      <c r="AD413" s="68">
        <v>0</v>
      </c>
      <c r="AE413" s="68">
        <v>0</v>
      </c>
      <c r="AF413" s="67">
        <f t="shared" si="1041"/>
        <v>0</v>
      </c>
      <c r="AG413" s="67">
        <f t="shared" si="1042"/>
        <v>0</v>
      </c>
      <c r="AH413" s="67">
        <f t="shared" si="1043"/>
        <v>0</v>
      </c>
      <c r="AI413" s="631"/>
      <c r="AJ413" s="93">
        <v>0</v>
      </c>
      <c r="AK413" s="93">
        <v>0</v>
      </c>
      <c r="AL413" s="68">
        <v>0</v>
      </c>
      <c r="AM413" s="68">
        <v>0</v>
      </c>
      <c r="AN413" s="67">
        <f t="shared" si="1044"/>
        <v>0</v>
      </c>
      <c r="AO413" s="67">
        <f t="shared" si="1045"/>
        <v>0</v>
      </c>
      <c r="AP413" s="67">
        <f t="shared" si="1046"/>
        <v>0</v>
      </c>
      <c r="AQ413" s="631"/>
      <c r="AR413" s="93">
        <v>0</v>
      </c>
      <c r="AS413" s="93">
        <v>0</v>
      </c>
      <c r="AT413" s="68">
        <v>0</v>
      </c>
      <c r="AU413" s="68">
        <v>0</v>
      </c>
      <c r="AV413" s="67">
        <f t="shared" si="1047"/>
        <v>0</v>
      </c>
      <c r="AW413" s="67">
        <f t="shared" si="1048"/>
        <v>0</v>
      </c>
      <c r="AX413" s="67">
        <f t="shared" si="1049"/>
        <v>0</v>
      </c>
      <c r="AY413" s="631"/>
      <c r="AZ413" s="93">
        <v>0</v>
      </c>
      <c r="BA413" s="93">
        <v>0</v>
      </c>
      <c r="BB413" s="68">
        <v>0</v>
      </c>
      <c r="BC413" s="68">
        <v>0</v>
      </c>
      <c r="BD413" s="67">
        <f t="shared" si="1050"/>
        <v>0</v>
      </c>
      <c r="BE413" s="67">
        <f t="shared" si="1051"/>
        <v>0</v>
      </c>
      <c r="BF413" s="67">
        <f t="shared" si="1052"/>
        <v>0</v>
      </c>
      <c r="BG413" s="631"/>
      <c r="BH413" s="93">
        <v>0</v>
      </c>
      <c r="BI413" s="93">
        <v>0</v>
      </c>
      <c r="BJ413" s="68">
        <v>0</v>
      </c>
      <c r="BK413" s="68">
        <v>0</v>
      </c>
      <c r="BL413" s="67">
        <f t="shared" si="1053"/>
        <v>0</v>
      </c>
      <c r="BM413" s="67">
        <f t="shared" si="1054"/>
        <v>0</v>
      </c>
      <c r="BN413" s="67">
        <f t="shared" si="1055"/>
        <v>0</v>
      </c>
      <c r="BO413" s="631"/>
      <c r="BP413" s="93">
        <v>0</v>
      </c>
      <c r="BQ413" s="93">
        <v>0</v>
      </c>
      <c r="BR413" s="68">
        <v>0</v>
      </c>
      <c r="BS413" s="71">
        <f t="shared" si="1070"/>
        <v>0</v>
      </c>
      <c r="BT413" s="67">
        <f t="shared" si="1056"/>
        <v>0</v>
      </c>
      <c r="BU413" s="67">
        <f t="shared" si="1057"/>
        <v>0</v>
      </c>
      <c r="BV413" s="67">
        <f t="shared" si="1058"/>
        <v>0</v>
      </c>
      <c r="BW413" s="631"/>
      <c r="BX413" s="93">
        <v>0</v>
      </c>
      <c r="BY413" s="70">
        <f t="shared" si="1071"/>
        <v>0</v>
      </c>
      <c r="BZ413" s="68">
        <v>0</v>
      </c>
      <c r="CA413" s="70">
        <f t="shared" si="1072"/>
        <v>0</v>
      </c>
      <c r="CB413" s="67">
        <f t="shared" si="1059"/>
        <v>0</v>
      </c>
      <c r="CC413" s="67">
        <f t="shared" si="1060"/>
        <v>0</v>
      </c>
      <c r="CD413" s="67">
        <f t="shared" si="1061"/>
        <v>0</v>
      </c>
      <c r="CE413" s="631"/>
      <c r="CF413" s="93">
        <v>0</v>
      </c>
      <c r="CG413" s="93"/>
      <c r="CH413" s="68">
        <v>0</v>
      </c>
      <c r="CI413" s="68"/>
      <c r="CJ413" s="67">
        <f t="shared" si="1062"/>
        <v>0</v>
      </c>
      <c r="CK413" s="67"/>
      <c r="CL413" s="631"/>
      <c r="CM413" s="93">
        <v>0</v>
      </c>
      <c r="CN413" s="93"/>
      <c r="CO413" s="68">
        <v>0</v>
      </c>
      <c r="CP413" s="68"/>
      <c r="CQ413" s="67">
        <f t="shared" si="1063"/>
        <v>0</v>
      </c>
      <c r="CR413" s="67"/>
      <c r="CS413" s="50"/>
      <c r="CT413" s="66">
        <f t="shared" si="1064"/>
        <v>0</v>
      </c>
      <c r="CU413" s="66">
        <f t="shared" si="1065"/>
        <v>0</v>
      </c>
      <c r="CV413" s="66">
        <f t="shared" si="1066"/>
        <v>0</v>
      </c>
      <c r="CW413" s="66">
        <f t="shared" si="1067"/>
        <v>0</v>
      </c>
      <c r="CX413" s="66">
        <f t="shared" si="1068"/>
        <v>0</v>
      </c>
      <c r="CY413" s="66">
        <f t="shared" si="1069"/>
        <v>0</v>
      </c>
    </row>
    <row r="414" spans="1:103" x14ac:dyDescent="0.25">
      <c r="A414" s="77">
        <v>2401010600</v>
      </c>
      <c r="B414" s="76"/>
      <c r="C414" s="75"/>
      <c r="D414" s="95" t="s">
        <v>17</v>
      </c>
      <c r="E414" s="94">
        <v>0</v>
      </c>
      <c r="F414" s="94">
        <v>0</v>
      </c>
      <c r="G414" s="72">
        <v>0</v>
      </c>
      <c r="H414" s="72">
        <v>0</v>
      </c>
      <c r="I414" s="73">
        <f t="shared" si="1033"/>
        <v>0</v>
      </c>
      <c r="J414" s="73">
        <f t="shared" si="1034"/>
        <v>0</v>
      </c>
      <c r="K414" s="631"/>
      <c r="L414" s="93">
        <v>0</v>
      </c>
      <c r="M414" s="72">
        <v>0</v>
      </c>
      <c r="N414" s="68">
        <v>0</v>
      </c>
      <c r="O414" s="68">
        <v>0</v>
      </c>
      <c r="P414" s="67">
        <f t="shared" si="1035"/>
        <v>0</v>
      </c>
      <c r="Q414" s="67">
        <f t="shared" si="1036"/>
        <v>0</v>
      </c>
      <c r="R414" s="67">
        <f t="shared" si="1037"/>
        <v>0</v>
      </c>
      <c r="S414" s="631"/>
      <c r="T414" s="93">
        <v>0</v>
      </c>
      <c r="U414" s="93">
        <v>0</v>
      </c>
      <c r="V414" s="68">
        <v>0</v>
      </c>
      <c r="W414" s="68">
        <v>0</v>
      </c>
      <c r="X414" s="67">
        <f t="shared" si="1038"/>
        <v>0</v>
      </c>
      <c r="Y414" s="67">
        <f t="shared" si="1039"/>
        <v>0</v>
      </c>
      <c r="Z414" s="67">
        <f t="shared" si="1040"/>
        <v>0</v>
      </c>
      <c r="AA414" s="631"/>
      <c r="AB414" s="93">
        <v>0</v>
      </c>
      <c r="AC414" s="93">
        <v>0</v>
      </c>
      <c r="AD414" s="68">
        <v>0</v>
      </c>
      <c r="AE414" s="68">
        <v>0</v>
      </c>
      <c r="AF414" s="67">
        <f t="shared" si="1041"/>
        <v>0</v>
      </c>
      <c r="AG414" s="67">
        <f t="shared" si="1042"/>
        <v>0</v>
      </c>
      <c r="AH414" s="67">
        <f t="shared" si="1043"/>
        <v>0</v>
      </c>
      <c r="AI414" s="631"/>
      <c r="AJ414" s="93">
        <v>0</v>
      </c>
      <c r="AK414" s="93">
        <v>0</v>
      </c>
      <c r="AL414" s="68">
        <v>0</v>
      </c>
      <c r="AM414" s="68">
        <v>0</v>
      </c>
      <c r="AN414" s="67">
        <f t="shared" si="1044"/>
        <v>0</v>
      </c>
      <c r="AO414" s="67">
        <f t="shared" si="1045"/>
        <v>0</v>
      </c>
      <c r="AP414" s="67">
        <f t="shared" si="1046"/>
        <v>0</v>
      </c>
      <c r="AQ414" s="631"/>
      <c r="AR414" s="93">
        <v>0</v>
      </c>
      <c r="AS414" s="93">
        <v>0</v>
      </c>
      <c r="AT414" s="68">
        <v>0</v>
      </c>
      <c r="AU414" s="68">
        <v>0</v>
      </c>
      <c r="AV414" s="67">
        <f t="shared" si="1047"/>
        <v>0</v>
      </c>
      <c r="AW414" s="67">
        <f t="shared" si="1048"/>
        <v>0</v>
      </c>
      <c r="AX414" s="67">
        <f t="shared" si="1049"/>
        <v>0</v>
      </c>
      <c r="AY414" s="631"/>
      <c r="AZ414" s="93">
        <v>0</v>
      </c>
      <c r="BA414" s="93">
        <v>0</v>
      </c>
      <c r="BB414" s="68">
        <v>0</v>
      </c>
      <c r="BC414" s="68">
        <v>0</v>
      </c>
      <c r="BD414" s="67">
        <f t="shared" si="1050"/>
        <v>0</v>
      </c>
      <c r="BE414" s="67">
        <f t="shared" si="1051"/>
        <v>0</v>
      </c>
      <c r="BF414" s="67">
        <f t="shared" si="1052"/>
        <v>0</v>
      </c>
      <c r="BG414" s="631"/>
      <c r="BH414" s="93">
        <v>0</v>
      </c>
      <c r="BI414" s="93">
        <v>0</v>
      </c>
      <c r="BJ414" s="68">
        <v>0</v>
      </c>
      <c r="BK414" s="68">
        <v>0</v>
      </c>
      <c r="BL414" s="67">
        <f t="shared" si="1053"/>
        <v>0</v>
      </c>
      <c r="BM414" s="67">
        <f t="shared" si="1054"/>
        <v>0</v>
      </c>
      <c r="BN414" s="67">
        <f t="shared" si="1055"/>
        <v>0</v>
      </c>
      <c r="BO414" s="631"/>
      <c r="BP414" s="93">
        <v>0</v>
      </c>
      <c r="BQ414" s="93">
        <v>0</v>
      </c>
      <c r="BR414" s="68">
        <v>0</v>
      </c>
      <c r="BS414" s="71">
        <f t="shared" si="1070"/>
        <v>0</v>
      </c>
      <c r="BT414" s="67">
        <f t="shared" si="1056"/>
        <v>0</v>
      </c>
      <c r="BU414" s="67">
        <f t="shared" si="1057"/>
        <v>0</v>
      </c>
      <c r="BV414" s="67">
        <f t="shared" si="1058"/>
        <v>0</v>
      </c>
      <c r="BW414" s="631"/>
      <c r="BX414" s="93">
        <v>0</v>
      </c>
      <c r="BY414" s="70">
        <f t="shared" si="1071"/>
        <v>0</v>
      </c>
      <c r="BZ414" s="68">
        <v>0</v>
      </c>
      <c r="CA414" s="70">
        <f t="shared" si="1072"/>
        <v>0</v>
      </c>
      <c r="CB414" s="67">
        <f t="shared" si="1059"/>
        <v>0</v>
      </c>
      <c r="CC414" s="67">
        <f t="shared" si="1060"/>
        <v>0</v>
      </c>
      <c r="CD414" s="67">
        <f t="shared" si="1061"/>
        <v>0</v>
      </c>
      <c r="CE414" s="631"/>
      <c r="CF414" s="93">
        <v>0</v>
      </c>
      <c r="CG414" s="93"/>
      <c r="CH414" s="68">
        <v>0</v>
      </c>
      <c r="CI414" s="68"/>
      <c r="CJ414" s="67">
        <f t="shared" si="1062"/>
        <v>0</v>
      </c>
      <c r="CK414" s="67"/>
      <c r="CL414" s="631"/>
      <c r="CM414" s="93">
        <v>0</v>
      </c>
      <c r="CN414" s="93"/>
      <c r="CO414" s="68">
        <v>0</v>
      </c>
      <c r="CP414" s="68"/>
      <c r="CQ414" s="67">
        <f t="shared" si="1063"/>
        <v>0</v>
      </c>
      <c r="CR414" s="67"/>
      <c r="CS414" s="50"/>
      <c r="CT414" s="66">
        <f t="shared" si="1064"/>
        <v>0</v>
      </c>
      <c r="CU414" s="66">
        <f t="shared" si="1065"/>
        <v>0</v>
      </c>
      <c r="CV414" s="66">
        <f t="shared" si="1066"/>
        <v>0</v>
      </c>
      <c r="CW414" s="66">
        <f t="shared" si="1067"/>
        <v>0</v>
      </c>
      <c r="CX414" s="66">
        <f t="shared" si="1068"/>
        <v>0</v>
      </c>
      <c r="CY414" s="66">
        <f t="shared" si="1069"/>
        <v>0</v>
      </c>
    </row>
    <row r="415" spans="1:103" x14ac:dyDescent="0.25">
      <c r="A415" s="77">
        <v>2401019000</v>
      </c>
      <c r="B415" s="76"/>
      <c r="C415" s="75"/>
      <c r="D415" s="75" t="s">
        <v>16</v>
      </c>
      <c r="E415" s="94">
        <v>0</v>
      </c>
      <c r="F415" s="94">
        <v>0</v>
      </c>
      <c r="G415" s="72">
        <v>0</v>
      </c>
      <c r="H415" s="72">
        <v>0</v>
      </c>
      <c r="I415" s="73">
        <f t="shared" si="1033"/>
        <v>0</v>
      </c>
      <c r="J415" s="73">
        <f t="shared" si="1034"/>
        <v>0</v>
      </c>
      <c r="K415" s="631"/>
      <c r="L415" s="93">
        <v>0</v>
      </c>
      <c r="M415" s="72">
        <v>0</v>
      </c>
      <c r="N415" s="68">
        <v>0</v>
      </c>
      <c r="O415" s="68">
        <v>0</v>
      </c>
      <c r="P415" s="67">
        <f t="shared" si="1035"/>
        <v>0</v>
      </c>
      <c r="Q415" s="67">
        <f t="shared" si="1036"/>
        <v>0</v>
      </c>
      <c r="R415" s="67">
        <f t="shared" si="1037"/>
        <v>0</v>
      </c>
      <c r="S415" s="631"/>
      <c r="T415" s="93">
        <v>0</v>
      </c>
      <c r="U415" s="93">
        <v>0</v>
      </c>
      <c r="V415" s="68">
        <v>0</v>
      </c>
      <c r="W415" s="68">
        <v>0</v>
      </c>
      <c r="X415" s="67">
        <f t="shared" si="1038"/>
        <v>0</v>
      </c>
      <c r="Y415" s="67">
        <f t="shared" si="1039"/>
        <v>0</v>
      </c>
      <c r="Z415" s="67">
        <f t="shared" si="1040"/>
        <v>0</v>
      </c>
      <c r="AA415" s="631"/>
      <c r="AB415" s="93">
        <v>0</v>
      </c>
      <c r="AC415" s="93">
        <v>0</v>
      </c>
      <c r="AD415" s="68">
        <v>0</v>
      </c>
      <c r="AE415" s="68">
        <v>0</v>
      </c>
      <c r="AF415" s="67">
        <f t="shared" si="1041"/>
        <v>0</v>
      </c>
      <c r="AG415" s="67">
        <f t="shared" si="1042"/>
        <v>0</v>
      </c>
      <c r="AH415" s="67">
        <f t="shared" si="1043"/>
        <v>0</v>
      </c>
      <c r="AI415" s="631"/>
      <c r="AJ415" s="93">
        <v>0</v>
      </c>
      <c r="AK415" s="93">
        <v>0</v>
      </c>
      <c r="AL415" s="68">
        <v>0</v>
      </c>
      <c r="AM415" s="68">
        <v>0</v>
      </c>
      <c r="AN415" s="67">
        <f t="shared" si="1044"/>
        <v>0</v>
      </c>
      <c r="AO415" s="67">
        <f t="shared" si="1045"/>
        <v>0</v>
      </c>
      <c r="AP415" s="67">
        <f t="shared" si="1046"/>
        <v>0</v>
      </c>
      <c r="AQ415" s="631"/>
      <c r="AR415" s="93">
        <v>0</v>
      </c>
      <c r="AS415" s="93">
        <v>0</v>
      </c>
      <c r="AT415" s="68">
        <v>0</v>
      </c>
      <c r="AU415" s="68">
        <v>0</v>
      </c>
      <c r="AV415" s="67">
        <f t="shared" si="1047"/>
        <v>0</v>
      </c>
      <c r="AW415" s="67">
        <f t="shared" si="1048"/>
        <v>0</v>
      </c>
      <c r="AX415" s="67">
        <f t="shared" si="1049"/>
        <v>0</v>
      </c>
      <c r="AY415" s="631"/>
      <c r="AZ415" s="93">
        <v>0</v>
      </c>
      <c r="BA415" s="93">
        <v>0</v>
      </c>
      <c r="BB415" s="68">
        <v>0</v>
      </c>
      <c r="BC415" s="68">
        <v>0</v>
      </c>
      <c r="BD415" s="67">
        <f t="shared" si="1050"/>
        <v>0</v>
      </c>
      <c r="BE415" s="67">
        <f t="shared" si="1051"/>
        <v>0</v>
      </c>
      <c r="BF415" s="67">
        <f t="shared" si="1052"/>
        <v>0</v>
      </c>
      <c r="BG415" s="631"/>
      <c r="BH415" s="93">
        <v>0</v>
      </c>
      <c r="BI415" s="93">
        <v>0</v>
      </c>
      <c r="BJ415" s="68">
        <v>0</v>
      </c>
      <c r="BK415" s="68">
        <v>0</v>
      </c>
      <c r="BL415" s="67">
        <f t="shared" si="1053"/>
        <v>0</v>
      </c>
      <c r="BM415" s="67">
        <f t="shared" si="1054"/>
        <v>0</v>
      </c>
      <c r="BN415" s="67">
        <f t="shared" si="1055"/>
        <v>0</v>
      </c>
      <c r="BO415" s="631"/>
      <c r="BP415" s="93">
        <v>0</v>
      </c>
      <c r="BQ415" s="93">
        <v>0</v>
      </c>
      <c r="BR415" s="68">
        <v>0</v>
      </c>
      <c r="BS415" s="71">
        <f t="shared" si="1070"/>
        <v>0</v>
      </c>
      <c r="BT415" s="67">
        <f t="shared" si="1056"/>
        <v>0</v>
      </c>
      <c r="BU415" s="67">
        <f t="shared" si="1057"/>
        <v>0</v>
      </c>
      <c r="BV415" s="67">
        <f t="shared" si="1058"/>
        <v>0</v>
      </c>
      <c r="BW415" s="631"/>
      <c r="BX415" s="93">
        <v>0</v>
      </c>
      <c r="BY415" s="70">
        <f t="shared" si="1071"/>
        <v>0</v>
      </c>
      <c r="BZ415" s="68">
        <v>0</v>
      </c>
      <c r="CA415" s="70">
        <f t="shared" si="1072"/>
        <v>0</v>
      </c>
      <c r="CB415" s="67">
        <f t="shared" si="1059"/>
        <v>0</v>
      </c>
      <c r="CC415" s="67">
        <f t="shared" si="1060"/>
        <v>0</v>
      </c>
      <c r="CD415" s="67">
        <f t="shared" si="1061"/>
        <v>0</v>
      </c>
      <c r="CE415" s="631"/>
      <c r="CF415" s="93">
        <v>0</v>
      </c>
      <c r="CG415" s="93"/>
      <c r="CH415" s="68">
        <v>0</v>
      </c>
      <c r="CI415" s="68"/>
      <c r="CJ415" s="67">
        <f t="shared" si="1062"/>
        <v>0</v>
      </c>
      <c r="CK415" s="67"/>
      <c r="CL415" s="631"/>
      <c r="CM415" s="93">
        <v>0</v>
      </c>
      <c r="CN415" s="93"/>
      <c r="CO415" s="68">
        <v>0</v>
      </c>
      <c r="CP415" s="68"/>
      <c r="CQ415" s="67">
        <f t="shared" si="1063"/>
        <v>0</v>
      </c>
      <c r="CR415" s="67"/>
      <c r="CS415" s="50"/>
      <c r="CT415" s="66">
        <f t="shared" si="1064"/>
        <v>0</v>
      </c>
      <c r="CU415" s="66">
        <f t="shared" si="1065"/>
        <v>0</v>
      </c>
      <c r="CV415" s="66">
        <f t="shared" si="1066"/>
        <v>0</v>
      </c>
      <c r="CW415" s="66">
        <f t="shared" si="1067"/>
        <v>0</v>
      </c>
      <c r="CX415" s="66">
        <f t="shared" si="1068"/>
        <v>0</v>
      </c>
      <c r="CY415" s="66">
        <f t="shared" si="1069"/>
        <v>0</v>
      </c>
    </row>
    <row r="416" spans="1:103" s="79" customFormat="1" x14ac:dyDescent="0.25">
      <c r="A416" s="90">
        <v>2401020000</v>
      </c>
      <c r="B416" s="89"/>
      <c r="C416" s="88"/>
      <c r="D416" s="88" t="s">
        <v>15</v>
      </c>
      <c r="E416" s="92">
        <v>0</v>
      </c>
      <c r="F416" s="92">
        <v>2349.4699999999998</v>
      </c>
      <c r="G416" s="73">
        <v>0</v>
      </c>
      <c r="H416" s="73">
        <v>0</v>
      </c>
      <c r="I416" s="73">
        <f t="shared" si="1033"/>
        <v>0</v>
      </c>
      <c r="J416" s="73">
        <f t="shared" si="1034"/>
        <v>2349.4699999999998</v>
      </c>
      <c r="K416" s="631"/>
      <c r="L416" s="91">
        <v>0</v>
      </c>
      <c r="M416" s="73">
        <v>2349.4699999999998</v>
      </c>
      <c r="N416" s="67">
        <v>0</v>
      </c>
      <c r="O416" s="67">
        <v>0</v>
      </c>
      <c r="P416" s="67">
        <f t="shared" si="1035"/>
        <v>0</v>
      </c>
      <c r="Q416" s="67">
        <f t="shared" si="1036"/>
        <v>2349.4699999999998</v>
      </c>
      <c r="R416" s="67">
        <f t="shared" si="1037"/>
        <v>4698.9399999999996</v>
      </c>
      <c r="S416" s="631"/>
      <c r="T416" s="91">
        <v>0</v>
      </c>
      <c r="U416" s="91">
        <v>2349</v>
      </c>
      <c r="V416" s="67">
        <v>0</v>
      </c>
      <c r="W416" s="67">
        <v>0</v>
      </c>
      <c r="X416" s="67">
        <f t="shared" si="1038"/>
        <v>0</v>
      </c>
      <c r="Y416" s="67">
        <f t="shared" si="1039"/>
        <v>2349</v>
      </c>
      <c r="Z416" s="67">
        <f t="shared" si="1040"/>
        <v>7047.94</v>
      </c>
      <c r="AA416" s="631"/>
      <c r="AB416" s="91">
        <v>0</v>
      </c>
      <c r="AC416" s="91">
        <v>2349</v>
      </c>
      <c r="AD416" s="67">
        <v>0</v>
      </c>
      <c r="AE416" s="67">
        <v>0</v>
      </c>
      <c r="AF416" s="67">
        <f t="shared" si="1041"/>
        <v>0</v>
      </c>
      <c r="AG416" s="67">
        <f t="shared" si="1042"/>
        <v>2349</v>
      </c>
      <c r="AH416" s="67">
        <f t="shared" si="1043"/>
        <v>9396.9399999999987</v>
      </c>
      <c r="AI416" s="631"/>
      <c r="AJ416" s="91">
        <v>0</v>
      </c>
      <c r="AK416" s="91">
        <v>2349</v>
      </c>
      <c r="AL416" s="67">
        <v>0</v>
      </c>
      <c r="AM416" s="67">
        <v>0</v>
      </c>
      <c r="AN416" s="67">
        <f t="shared" si="1044"/>
        <v>0</v>
      </c>
      <c r="AO416" s="67">
        <f t="shared" si="1045"/>
        <v>2349</v>
      </c>
      <c r="AP416" s="67">
        <f t="shared" si="1046"/>
        <v>11745.939999999999</v>
      </c>
      <c r="AQ416" s="631"/>
      <c r="AR416" s="91">
        <v>0</v>
      </c>
      <c r="AS416" s="91">
        <v>2349</v>
      </c>
      <c r="AT416" s="67">
        <v>0</v>
      </c>
      <c r="AU416" s="67">
        <v>0</v>
      </c>
      <c r="AV416" s="67">
        <f t="shared" si="1047"/>
        <v>0</v>
      </c>
      <c r="AW416" s="67">
        <f t="shared" si="1048"/>
        <v>2349</v>
      </c>
      <c r="AX416" s="67">
        <f t="shared" si="1049"/>
        <v>14094.939999999999</v>
      </c>
      <c r="AY416" s="631"/>
      <c r="AZ416" s="91">
        <v>0</v>
      </c>
      <c r="BA416" s="91">
        <v>2349</v>
      </c>
      <c r="BB416" s="67">
        <v>0</v>
      </c>
      <c r="BC416" s="67">
        <v>0</v>
      </c>
      <c r="BD416" s="67">
        <f t="shared" si="1050"/>
        <v>0</v>
      </c>
      <c r="BE416" s="67">
        <f t="shared" si="1051"/>
        <v>2349</v>
      </c>
      <c r="BF416" s="67">
        <f t="shared" si="1052"/>
        <v>16443.939999999999</v>
      </c>
      <c r="BG416" s="631"/>
      <c r="BH416" s="91">
        <v>0</v>
      </c>
      <c r="BI416" s="91">
        <v>2349</v>
      </c>
      <c r="BJ416" s="67">
        <v>0</v>
      </c>
      <c r="BK416" s="67">
        <v>0</v>
      </c>
      <c r="BL416" s="67">
        <f t="shared" si="1053"/>
        <v>0</v>
      </c>
      <c r="BM416" s="67">
        <f t="shared" si="1054"/>
        <v>2349</v>
      </c>
      <c r="BN416" s="67">
        <f t="shared" si="1055"/>
        <v>18792.939999999999</v>
      </c>
      <c r="BO416" s="631"/>
      <c r="BP416" s="91">
        <v>0</v>
      </c>
      <c r="BQ416" s="91">
        <v>2349</v>
      </c>
      <c r="BR416" s="67">
        <v>0</v>
      </c>
      <c r="BS416" s="71">
        <f t="shared" si="1070"/>
        <v>0</v>
      </c>
      <c r="BT416" s="67">
        <f t="shared" si="1056"/>
        <v>0</v>
      </c>
      <c r="BU416" s="67">
        <f t="shared" si="1057"/>
        <v>2349</v>
      </c>
      <c r="BV416" s="67">
        <f t="shared" si="1058"/>
        <v>21141.94</v>
      </c>
      <c r="BW416" s="631"/>
      <c r="BX416" s="91">
        <v>0</v>
      </c>
      <c r="BY416" s="70">
        <f t="shared" si="1071"/>
        <v>2349.1044444444447</v>
      </c>
      <c r="BZ416" s="67">
        <v>0</v>
      </c>
      <c r="CA416" s="70">
        <f t="shared" si="1072"/>
        <v>0</v>
      </c>
      <c r="CB416" s="67">
        <f t="shared" si="1059"/>
        <v>0</v>
      </c>
      <c r="CC416" s="67">
        <f t="shared" si="1060"/>
        <v>2349.1044444444447</v>
      </c>
      <c r="CD416" s="67">
        <f t="shared" si="1061"/>
        <v>23491.044444444444</v>
      </c>
      <c r="CE416" s="631"/>
      <c r="CF416" s="91">
        <v>0</v>
      </c>
      <c r="CG416" s="91"/>
      <c r="CH416" s="67">
        <v>0</v>
      </c>
      <c r="CI416" s="67"/>
      <c r="CJ416" s="67">
        <f t="shared" si="1062"/>
        <v>0</v>
      </c>
      <c r="CK416" s="67"/>
      <c r="CL416" s="631"/>
      <c r="CM416" s="91">
        <v>0</v>
      </c>
      <c r="CN416" s="91"/>
      <c r="CO416" s="67">
        <v>0</v>
      </c>
      <c r="CP416" s="67"/>
      <c r="CQ416" s="67">
        <f t="shared" si="1063"/>
        <v>0</v>
      </c>
      <c r="CR416" s="67"/>
      <c r="CS416" s="80"/>
      <c r="CT416" s="66">
        <f t="shared" si="1064"/>
        <v>0</v>
      </c>
      <c r="CU416" s="66">
        <f t="shared" si="1065"/>
        <v>23491.044444444444</v>
      </c>
      <c r="CV416" s="66">
        <f t="shared" si="1066"/>
        <v>0</v>
      </c>
      <c r="CW416" s="66">
        <f t="shared" si="1067"/>
        <v>0</v>
      </c>
      <c r="CX416" s="66">
        <f t="shared" si="1068"/>
        <v>0</v>
      </c>
      <c r="CY416" s="66">
        <f t="shared" si="1069"/>
        <v>23491.044444444444</v>
      </c>
    </row>
    <row r="417" spans="1:103" s="79" customFormat="1" x14ac:dyDescent="0.25">
      <c r="A417" s="90">
        <v>2401030000</v>
      </c>
      <c r="B417" s="89"/>
      <c r="C417" s="88"/>
      <c r="D417" s="88" t="s">
        <v>14</v>
      </c>
      <c r="E417" s="73">
        <v>0</v>
      </c>
      <c r="F417" s="73">
        <v>0</v>
      </c>
      <c r="G417" s="73">
        <v>0</v>
      </c>
      <c r="H417" s="73">
        <v>0</v>
      </c>
      <c r="I417" s="73">
        <f t="shared" si="1033"/>
        <v>0</v>
      </c>
      <c r="J417" s="73">
        <f t="shared" si="1034"/>
        <v>0</v>
      </c>
      <c r="K417" s="631"/>
      <c r="L417" s="67">
        <v>0</v>
      </c>
      <c r="M417" s="73">
        <v>0</v>
      </c>
      <c r="N417" s="67">
        <v>0</v>
      </c>
      <c r="O417" s="67">
        <v>0</v>
      </c>
      <c r="P417" s="67">
        <f t="shared" si="1035"/>
        <v>0</v>
      </c>
      <c r="Q417" s="67">
        <f t="shared" si="1036"/>
        <v>0</v>
      </c>
      <c r="R417" s="67">
        <f t="shared" si="1037"/>
        <v>0</v>
      </c>
      <c r="S417" s="631"/>
      <c r="T417" s="67">
        <v>0</v>
      </c>
      <c r="U417" s="67">
        <v>0</v>
      </c>
      <c r="V417" s="67">
        <v>0</v>
      </c>
      <c r="W417" s="67">
        <v>0</v>
      </c>
      <c r="X417" s="67">
        <f t="shared" si="1038"/>
        <v>0</v>
      </c>
      <c r="Y417" s="67">
        <f t="shared" si="1039"/>
        <v>0</v>
      </c>
      <c r="Z417" s="67">
        <f t="shared" si="1040"/>
        <v>0</v>
      </c>
      <c r="AA417" s="631"/>
      <c r="AB417" s="67">
        <v>0</v>
      </c>
      <c r="AC417" s="67">
        <v>0</v>
      </c>
      <c r="AD417" s="67">
        <v>0</v>
      </c>
      <c r="AE417" s="67">
        <v>0</v>
      </c>
      <c r="AF417" s="67">
        <f t="shared" si="1041"/>
        <v>0</v>
      </c>
      <c r="AG417" s="67">
        <f t="shared" si="1042"/>
        <v>0</v>
      </c>
      <c r="AH417" s="67">
        <f t="shared" si="1043"/>
        <v>0</v>
      </c>
      <c r="AI417" s="631"/>
      <c r="AJ417" s="67">
        <v>0</v>
      </c>
      <c r="AK417" s="67">
        <v>0</v>
      </c>
      <c r="AL417" s="67">
        <v>0</v>
      </c>
      <c r="AM417" s="67">
        <v>0</v>
      </c>
      <c r="AN417" s="67">
        <f t="shared" si="1044"/>
        <v>0</v>
      </c>
      <c r="AO417" s="67">
        <f t="shared" si="1045"/>
        <v>0</v>
      </c>
      <c r="AP417" s="67">
        <f t="shared" si="1046"/>
        <v>0</v>
      </c>
      <c r="AQ417" s="631"/>
      <c r="AR417" s="67">
        <v>0</v>
      </c>
      <c r="AS417" s="67">
        <v>0</v>
      </c>
      <c r="AT417" s="67">
        <v>0</v>
      </c>
      <c r="AU417" s="67">
        <v>0</v>
      </c>
      <c r="AV417" s="67">
        <f t="shared" si="1047"/>
        <v>0</v>
      </c>
      <c r="AW417" s="67">
        <f t="shared" si="1048"/>
        <v>0</v>
      </c>
      <c r="AX417" s="67">
        <f t="shared" si="1049"/>
        <v>0</v>
      </c>
      <c r="AY417" s="631"/>
      <c r="AZ417" s="67">
        <v>0</v>
      </c>
      <c r="BA417" s="67">
        <v>0</v>
      </c>
      <c r="BB417" s="67">
        <v>0</v>
      </c>
      <c r="BC417" s="67">
        <v>0</v>
      </c>
      <c r="BD417" s="67">
        <f t="shared" si="1050"/>
        <v>0</v>
      </c>
      <c r="BE417" s="67">
        <f t="shared" si="1051"/>
        <v>0</v>
      </c>
      <c r="BF417" s="67">
        <f t="shared" si="1052"/>
        <v>0</v>
      </c>
      <c r="BG417" s="631"/>
      <c r="BH417" s="67">
        <v>0</v>
      </c>
      <c r="BI417" s="67">
        <v>0</v>
      </c>
      <c r="BJ417" s="67">
        <v>0</v>
      </c>
      <c r="BK417" s="67">
        <v>0</v>
      </c>
      <c r="BL417" s="67">
        <f t="shared" si="1053"/>
        <v>0</v>
      </c>
      <c r="BM417" s="67">
        <f t="shared" si="1054"/>
        <v>0</v>
      </c>
      <c r="BN417" s="67">
        <f t="shared" si="1055"/>
        <v>0</v>
      </c>
      <c r="BO417" s="631"/>
      <c r="BP417" s="67">
        <v>0</v>
      </c>
      <c r="BQ417" s="67">
        <v>0</v>
      </c>
      <c r="BR417" s="67">
        <v>0</v>
      </c>
      <c r="BS417" s="71">
        <f t="shared" si="1070"/>
        <v>0</v>
      </c>
      <c r="BT417" s="67">
        <f t="shared" si="1056"/>
        <v>0</v>
      </c>
      <c r="BU417" s="67">
        <f t="shared" si="1057"/>
        <v>0</v>
      </c>
      <c r="BV417" s="67">
        <f t="shared" si="1058"/>
        <v>0</v>
      </c>
      <c r="BW417" s="631"/>
      <c r="BX417" s="67">
        <v>0</v>
      </c>
      <c r="BY417" s="70">
        <f t="shared" si="1071"/>
        <v>0</v>
      </c>
      <c r="BZ417" s="67">
        <v>0</v>
      </c>
      <c r="CA417" s="70">
        <f t="shared" si="1072"/>
        <v>0</v>
      </c>
      <c r="CB417" s="67">
        <f t="shared" si="1059"/>
        <v>0</v>
      </c>
      <c r="CC417" s="67">
        <f t="shared" si="1060"/>
        <v>0</v>
      </c>
      <c r="CD417" s="67">
        <f t="shared" si="1061"/>
        <v>0</v>
      </c>
      <c r="CE417" s="631"/>
      <c r="CF417" s="67">
        <v>0</v>
      </c>
      <c r="CG417" s="67"/>
      <c r="CH417" s="67">
        <v>0</v>
      </c>
      <c r="CI417" s="67"/>
      <c r="CJ417" s="67">
        <f t="shared" si="1062"/>
        <v>0</v>
      </c>
      <c r="CK417" s="67"/>
      <c r="CL417" s="631"/>
      <c r="CM417" s="67">
        <v>0</v>
      </c>
      <c r="CN417" s="67"/>
      <c r="CO417" s="67">
        <v>0</v>
      </c>
      <c r="CP417" s="67"/>
      <c r="CQ417" s="67">
        <f t="shared" si="1063"/>
        <v>0</v>
      </c>
      <c r="CR417" s="67"/>
      <c r="CS417" s="80"/>
      <c r="CT417" s="66">
        <f t="shared" si="1064"/>
        <v>0</v>
      </c>
      <c r="CU417" s="66">
        <f t="shared" si="1065"/>
        <v>0</v>
      </c>
      <c r="CV417" s="66">
        <f t="shared" si="1066"/>
        <v>0</v>
      </c>
      <c r="CW417" s="66">
        <f t="shared" si="1067"/>
        <v>0</v>
      </c>
      <c r="CX417" s="66">
        <f t="shared" si="1068"/>
        <v>0</v>
      </c>
      <c r="CY417" s="66">
        <f t="shared" si="1069"/>
        <v>0</v>
      </c>
    </row>
    <row r="418" spans="1:103" s="79" customFormat="1" x14ac:dyDescent="0.25">
      <c r="A418" s="87">
        <v>2402000000</v>
      </c>
      <c r="B418" s="86"/>
      <c r="C418" s="85" t="s">
        <v>13</v>
      </c>
      <c r="D418" s="84"/>
      <c r="E418" s="83">
        <f>SUM(E419:E427)</f>
        <v>0</v>
      </c>
      <c r="F418" s="83">
        <f>SUM(F419:F427)</f>
        <v>0</v>
      </c>
      <c r="G418" s="83">
        <f>SUM(G419:G427)</f>
        <v>605849</v>
      </c>
      <c r="H418" s="83">
        <f>SUM(H419:H427)</f>
        <v>0</v>
      </c>
      <c r="I418" s="62">
        <f t="shared" si="1033"/>
        <v>605849</v>
      </c>
      <c r="J418" s="62">
        <f t="shared" si="1034"/>
        <v>0</v>
      </c>
      <c r="K418" s="631"/>
      <c r="L418" s="81">
        <f>SUM(L419:L427)</f>
        <v>0</v>
      </c>
      <c r="M418" s="83">
        <f>SUM(M419:M427)</f>
        <v>38335</v>
      </c>
      <c r="N418" s="81">
        <f>SUM(N419:N427)</f>
        <v>605849</v>
      </c>
      <c r="O418" s="81">
        <f>SUM(O419:O427)</f>
        <v>144645</v>
      </c>
      <c r="P418" s="61">
        <f t="shared" si="1035"/>
        <v>605849</v>
      </c>
      <c r="Q418" s="61">
        <f t="shared" si="1036"/>
        <v>182980</v>
      </c>
      <c r="R418" s="61">
        <f t="shared" si="1037"/>
        <v>182980</v>
      </c>
      <c r="S418" s="631"/>
      <c r="T418" s="81">
        <f>SUM(T419:T427)</f>
        <v>0</v>
      </c>
      <c r="U418" s="81">
        <f>SUM(U419:U427)</f>
        <v>197463</v>
      </c>
      <c r="V418" s="81">
        <f>SUM(V419:V427)</f>
        <v>605849</v>
      </c>
      <c r="W418" s="81">
        <f>SUM(W419:W427)</f>
        <v>2228853</v>
      </c>
      <c r="X418" s="61">
        <f t="shared" si="1038"/>
        <v>605849</v>
      </c>
      <c r="Y418" s="61">
        <f t="shared" si="1039"/>
        <v>2426316</v>
      </c>
      <c r="Z418" s="61">
        <f t="shared" si="1040"/>
        <v>2609296</v>
      </c>
      <c r="AA418" s="631"/>
      <c r="AB418" s="81">
        <f>SUM(AB419:AB427)</f>
        <v>0</v>
      </c>
      <c r="AC418" s="81">
        <f>SUM(AC419:AC427)</f>
        <v>0</v>
      </c>
      <c r="AD418" s="81">
        <f>SUM(AD419:AD427)</f>
        <v>605849</v>
      </c>
      <c r="AE418" s="81">
        <f>SUM(AE419:AE427)</f>
        <v>1529</v>
      </c>
      <c r="AF418" s="61">
        <f t="shared" si="1041"/>
        <v>605849</v>
      </c>
      <c r="AG418" s="61">
        <f t="shared" si="1042"/>
        <v>1529</v>
      </c>
      <c r="AH418" s="61">
        <f t="shared" si="1043"/>
        <v>2610825</v>
      </c>
      <c r="AI418" s="631"/>
      <c r="AJ418" s="81">
        <f>SUM(AJ419:AJ427)</f>
        <v>0</v>
      </c>
      <c r="AK418" s="81">
        <f>SUM(AK419:AK427)</f>
        <v>0</v>
      </c>
      <c r="AL418" s="81">
        <f>SUM(AL419:AL427)</f>
        <v>605849</v>
      </c>
      <c r="AM418" s="81">
        <f>SUM(AM419:AM427)</f>
        <v>13610</v>
      </c>
      <c r="AN418" s="61">
        <f t="shared" si="1044"/>
        <v>605849</v>
      </c>
      <c r="AO418" s="61">
        <f t="shared" si="1045"/>
        <v>13610</v>
      </c>
      <c r="AP418" s="61">
        <f t="shared" si="1046"/>
        <v>2624435</v>
      </c>
      <c r="AQ418" s="631"/>
      <c r="AR418" s="81">
        <f>SUM(AR419:AR427)</f>
        <v>0</v>
      </c>
      <c r="AS418" s="81">
        <f>SUM(AS419:AS427)</f>
        <v>78654</v>
      </c>
      <c r="AT418" s="81">
        <f>SUM(AT419:AT427)</f>
        <v>605849</v>
      </c>
      <c r="AU418" s="81">
        <f>SUM(AU419:AU427)</f>
        <v>1418380</v>
      </c>
      <c r="AV418" s="61">
        <f t="shared" si="1047"/>
        <v>605849</v>
      </c>
      <c r="AW418" s="61">
        <f t="shared" si="1048"/>
        <v>1497034</v>
      </c>
      <c r="AX418" s="61">
        <f t="shared" si="1049"/>
        <v>4121469</v>
      </c>
      <c r="AY418" s="631"/>
      <c r="AZ418" s="81">
        <f>SUM(AZ419:AZ427)</f>
        <v>0</v>
      </c>
      <c r="BA418" s="81">
        <f>SUM(BA419:BA427)</f>
        <v>0</v>
      </c>
      <c r="BB418" s="81">
        <f>SUM(BB419:BB427)</f>
        <v>605849</v>
      </c>
      <c r="BC418" s="81">
        <f>SUM(BC419:BC427)</f>
        <v>0</v>
      </c>
      <c r="BD418" s="61">
        <f t="shared" si="1050"/>
        <v>605849</v>
      </c>
      <c r="BE418" s="61">
        <f t="shared" si="1051"/>
        <v>0</v>
      </c>
      <c r="BF418" s="61">
        <f t="shared" si="1052"/>
        <v>4121469</v>
      </c>
      <c r="BG418" s="631"/>
      <c r="BH418" s="81">
        <f>SUM(BH419:BH427)</f>
        <v>0</v>
      </c>
      <c r="BI418" s="81">
        <f>SUM(BI419:BI427)</f>
        <v>0</v>
      </c>
      <c r="BJ418" s="81">
        <f>SUM(BJ419:BJ427)</f>
        <v>605849</v>
      </c>
      <c r="BK418" s="81">
        <f>SUM(BK419:BK427)</f>
        <v>0</v>
      </c>
      <c r="BL418" s="61">
        <f t="shared" si="1053"/>
        <v>605849</v>
      </c>
      <c r="BM418" s="61">
        <f t="shared" si="1054"/>
        <v>0</v>
      </c>
      <c r="BN418" s="61">
        <f t="shared" si="1055"/>
        <v>4121469</v>
      </c>
      <c r="BO418" s="631"/>
      <c r="BP418" s="81">
        <f>SUM(BP419:BP427)</f>
        <v>0</v>
      </c>
      <c r="BQ418" s="81"/>
      <c r="BR418" s="81">
        <f>SUM(BR419:BR427)</f>
        <v>605849</v>
      </c>
      <c r="BS418" s="82">
        <f t="shared" si="1070"/>
        <v>475877.125</v>
      </c>
      <c r="BT418" s="61">
        <f t="shared" si="1056"/>
        <v>605849</v>
      </c>
      <c r="BU418" s="61">
        <f t="shared" si="1057"/>
        <v>475877.125</v>
      </c>
      <c r="BV418" s="61">
        <f t="shared" si="1058"/>
        <v>4597346.125</v>
      </c>
      <c r="BW418" s="631"/>
      <c r="BX418" s="81">
        <f>SUM(BX419:BX427)</f>
        <v>0</v>
      </c>
      <c r="BY418" s="81">
        <f>SUM(BY419:BY427)</f>
        <v>37681.652777777781</v>
      </c>
      <c r="BZ418" s="81">
        <f>SUM(BZ419:BZ427)</f>
        <v>605849</v>
      </c>
      <c r="CA418" s="81">
        <f>SUM(CA419:CA427)</f>
        <v>433834.36111111112</v>
      </c>
      <c r="CB418" s="61">
        <f t="shared" si="1059"/>
        <v>605849</v>
      </c>
      <c r="CC418" s="61">
        <f t="shared" si="1060"/>
        <v>471516.01388888888</v>
      </c>
      <c r="CD418" s="61">
        <f t="shared" si="1061"/>
        <v>5068862.138888889</v>
      </c>
      <c r="CE418" s="631"/>
      <c r="CF418" s="81">
        <f>SUM(CF419:CF427)</f>
        <v>0</v>
      </c>
      <c r="CG418" s="81"/>
      <c r="CH418" s="81">
        <f>SUM(CH419:CH427)</f>
        <v>605849</v>
      </c>
      <c r="CI418" s="81"/>
      <c r="CJ418" s="61">
        <f t="shared" si="1062"/>
        <v>605849</v>
      </c>
      <c r="CK418" s="61"/>
      <c r="CL418" s="631"/>
      <c r="CM418" s="81">
        <f>SUM(CM419:CM427)</f>
        <v>0</v>
      </c>
      <c r="CN418" s="81"/>
      <c r="CO418" s="81">
        <f>SUM(CO419:CO427)</f>
        <v>605849</v>
      </c>
      <c r="CP418" s="81"/>
      <c r="CQ418" s="61">
        <f t="shared" si="1063"/>
        <v>605849</v>
      </c>
      <c r="CR418" s="61"/>
      <c r="CS418" s="80"/>
      <c r="CT418" s="60">
        <f t="shared" si="1064"/>
        <v>0</v>
      </c>
      <c r="CU418" s="60">
        <f t="shared" si="1065"/>
        <v>352133.65277777775</v>
      </c>
      <c r="CV418" s="60">
        <f t="shared" si="1066"/>
        <v>7270188</v>
      </c>
      <c r="CW418" s="60">
        <f t="shared" si="1067"/>
        <v>4716728.486111111</v>
      </c>
      <c r="CX418" s="60">
        <f t="shared" si="1068"/>
        <v>7270188</v>
      </c>
      <c r="CY418" s="60">
        <f t="shared" si="1069"/>
        <v>5068862.138888889</v>
      </c>
    </row>
    <row r="419" spans="1:103" x14ac:dyDescent="0.25">
      <c r="A419" s="77">
        <v>2402010000</v>
      </c>
      <c r="B419" s="76"/>
      <c r="C419" s="75"/>
      <c r="D419" s="75" t="s">
        <v>12</v>
      </c>
      <c r="E419" s="74">
        <v>0</v>
      </c>
      <c r="F419" s="74">
        <v>0</v>
      </c>
      <c r="G419" s="72">
        <v>12000</v>
      </c>
      <c r="H419" s="72">
        <v>0</v>
      </c>
      <c r="I419" s="73">
        <f t="shared" si="1033"/>
        <v>12000</v>
      </c>
      <c r="J419" s="73">
        <f t="shared" si="1034"/>
        <v>0</v>
      </c>
      <c r="K419" s="631"/>
      <c r="L419" s="69">
        <v>0</v>
      </c>
      <c r="M419" s="72"/>
      <c r="N419" s="68">
        <v>12000</v>
      </c>
      <c r="O419" s="68">
        <v>0</v>
      </c>
      <c r="P419" s="67">
        <f t="shared" si="1035"/>
        <v>12000</v>
      </c>
      <c r="Q419" s="67">
        <f t="shared" si="1036"/>
        <v>0</v>
      </c>
      <c r="R419" s="67">
        <f t="shared" si="1037"/>
        <v>0</v>
      </c>
      <c r="S419" s="631"/>
      <c r="T419" s="69">
        <v>0</v>
      </c>
      <c r="U419" s="69">
        <v>0</v>
      </c>
      <c r="V419" s="68">
        <v>12000</v>
      </c>
      <c r="W419" s="68">
        <v>312254</v>
      </c>
      <c r="X419" s="67">
        <f t="shared" si="1038"/>
        <v>12000</v>
      </c>
      <c r="Y419" s="67">
        <f t="shared" si="1039"/>
        <v>312254</v>
      </c>
      <c r="Z419" s="67">
        <f t="shared" si="1040"/>
        <v>312254</v>
      </c>
      <c r="AA419" s="631"/>
      <c r="AB419" s="69">
        <v>0</v>
      </c>
      <c r="AC419" s="69">
        <v>0</v>
      </c>
      <c r="AD419" s="68">
        <v>12000</v>
      </c>
      <c r="AE419" s="68">
        <v>0</v>
      </c>
      <c r="AF419" s="67">
        <f t="shared" si="1041"/>
        <v>12000</v>
      </c>
      <c r="AG419" s="67">
        <f t="shared" si="1042"/>
        <v>0</v>
      </c>
      <c r="AH419" s="67">
        <f t="shared" si="1043"/>
        <v>312254</v>
      </c>
      <c r="AI419" s="631"/>
      <c r="AJ419" s="69">
        <v>0</v>
      </c>
      <c r="AK419" s="69">
        <v>0</v>
      </c>
      <c r="AL419" s="68">
        <v>12000</v>
      </c>
      <c r="AM419" s="68">
        <v>0</v>
      </c>
      <c r="AN419" s="67">
        <f t="shared" si="1044"/>
        <v>12000</v>
      </c>
      <c r="AO419" s="67">
        <f t="shared" si="1045"/>
        <v>0</v>
      </c>
      <c r="AP419" s="67">
        <f t="shared" si="1046"/>
        <v>312254</v>
      </c>
      <c r="AQ419" s="631"/>
      <c r="AR419" s="69">
        <v>0</v>
      </c>
      <c r="AS419" s="69">
        <v>0</v>
      </c>
      <c r="AT419" s="68">
        <v>12000</v>
      </c>
      <c r="AU419" s="68">
        <v>0</v>
      </c>
      <c r="AV419" s="67">
        <f t="shared" si="1047"/>
        <v>12000</v>
      </c>
      <c r="AW419" s="67">
        <f t="shared" si="1048"/>
        <v>0</v>
      </c>
      <c r="AX419" s="67">
        <f t="shared" si="1049"/>
        <v>312254</v>
      </c>
      <c r="AY419" s="631"/>
      <c r="AZ419" s="69">
        <v>0</v>
      </c>
      <c r="BA419" s="69">
        <v>0</v>
      </c>
      <c r="BB419" s="68">
        <v>12000</v>
      </c>
      <c r="BC419" s="68">
        <v>0</v>
      </c>
      <c r="BD419" s="67">
        <f t="shared" si="1050"/>
        <v>12000</v>
      </c>
      <c r="BE419" s="67">
        <f t="shared" si="1051"/>
        <v>0</v>
      </c>
      <c r="BF419" s="67">
        <f t="shared" si="1052"/>
        <v>312254</v>
      </c>
      <c r="BG419" s="631"/>
      <c r="BH419" s="69">
        <v>0</v>
      </c>
      <c r="BI419" s="69">
        <v>0</v>
      </c>
      <c r="BJ419" s="68">
        <v>12000</v>
      </c>
      <c r="BK419" s="68">
        <v>0</v>
      </c>
      <c r="BL419" s="67">
        <f t="shared" si="1053"/>
        <v>12000</v>
      </c>
      <c r="BM419" s="67">
        <f t="shared" si="1054"/>
        <v>0</v>
      </c>
      <c r="BN419" s="67">
        <f t="shared" si="1055"/>
        <v>312254</v>
      </c>
      <c r="BO419" s="631"/>
      <c r="BP419" s="69">
        <v>0</v>
      </c>
      <c r="BQ419" s="69">
        <v>0</v>
      </c>
      <c r="BR419" s="68">
        <v>12000</v>
      </c>
      <c r="BS419" s="71">
        <f t="shared" si="1070"/>
        <v>39031.75</v>
      </c>
      <c r="BT419" s="67">
        <f t="shared" si="1056"/>
        <v>12000</v>
      </c>
      <c r="BU419" s="67">
        <f t="shared" si="1057"/>
        <v>39031.75</v>
      </c>
      <c r="BV419" s="67">
        <f t="shared" si="1058"/>
        <v>351285.75</v>
      </c>
      <c r="BW419" s="631"/>
      <c r="BX419" s="69">
        <v>0</v>
      </c>
      <c r="BY419" s="70">
        <f t="shared" ref="BY419:BY427" si="1073">AVERAGE(BQ419,BI419,BA419,AS419,AK419,AC419,U419,M419,F419)</f>
        <v>0</v>
      </c>
      <c r="BZ419" s="68">
        <v>12000</v>
      </c>
      <c r="CA419" s="70">
        <f t="shared" ref="CA419:CA427" si="1074">AVERAGE(BS419,BK419,BC419,AU419,AM419,AE419,W419,O419,H419)</f>
        <v>39031.75</v>
      </c>
      <c r="CB419" s="67">
        <f t="shared" si="1059"/>
        <v>12000</v>
      </c>
      <c r="CC419" s="67">
        <f t="shared" si="1060"/>
        <v>39031.75</v>
      </c>
      <c r="CD419" s="67">
        <f t="shared" si="1061"/>
        <v>390317.5</v>
      </c>
      <c r="CE419" s="631"/>
      <c r="CF419" s="69">
        <v>0</v>
      </c>
      <c r="CG419" s="69"/>
      <c r="CH419" s="68">
        <v>12000</v>
      </c>
      <c r="CI419" s="68"/>
      <c r="CJ419" s="67">
        <f t="shared" si="1062"/>
        <v>12000</v>
      </c>
      <c r="CK419" s="67"/>
      <c r="CL419" s="631"/>
      <c r="CM419" s="69">
        <v>0</v>
      </c>
      <c r="CN419" s="69"/>
      <c r="CO419" s="68">
        <v>12000</v>
      </c>
      <c r="CP419" s="68"/>
      <c r="CQ419" s="67">
        <f t="shared" si="1063"/>
        <v>12000</v>
      </c>
      <c r="CR419" s="67"/>
      <c r="CS419" s="50"/>
      <c r="CT419" s="66">
        <f t="shared" si="1064"/>
        <v>0</v>
      </c>
      <c r="CU419" s="66">
        <f t="shared" si="1065"/>
        <v>0</v>
      </c>
      <c r="CV419" s="66">
        <f t="shared" si="1066"/>
        <v>144000</v>
      </c>
      <c r="CW419" s="66">
        <f t="shared" si="1067"/>
        <v>390317.5</v>
      </c>
      <c r="CX419" s="66">
        <f t="shared" si="1068"/>
        <v>144000</v>
      </c>
      <c r="CY419" s="66">
        <f t="shared" si="1069"/>
        <v>390317.5</v>
      </c>
    </row>
    <row r="420" spans="1:103" x14ac:dyDescent="0.25">
      <c r="A420" s="77">
        <v>2402020000</v>
      </c>
      <c r="B420" s="76"/>
      <c r="C420" s="75"/>
      <c r="D420" s="75" t="s">
        <v>11</v>
      </c>
      <c r="E420" s="74">
        <v>0</v>
      </c>
      <c r="F420" s="74">
        <v>0</v>
      </c>
      <c r="G420" s="72">
        <v>529524</v>
      </c>
      <c r="H420" s="72">
        <v>0</v>
      </c>
      <c r="I420" s="73">
        <f t="shared" si="1033"/>
        <v>529524</v>
      </c>
      <c r="J420" s="73">
        <f t="shared" si="1034"/>
        <v>0</v>
      </c>
      <c r="K420" s="631"/>
      <c r="L420" s="69">
        <v>0</v>
      </c>
      <c r="M420" s="72"/>
      <c r="N420" s="68">
        <v>529524</v>
      </c>
      <c r="O420" s="68">
        <v>0</v>
      </c>
      <c r="P420" s="67">
        <f t="shared" si="1035"/>
        <v>529524</v>
      </c>
      <c r="Q420" s="67">
        <f t="shared" si="1036"/>
        <v>0</v>
      </c>
      <c r="R420" s="67">
        <f t="shared" si="1037"/>
        <v>0</v>
      </c>
      <c r="S420" s="631"/>
      <c r="T420" s="69">
        <v>0</v>
      </c>
      <c r="U420" s="69">
        <v>0</v>
      </c>
      <c r="V420" s="68">
        <v>529524</v>
      </c>
      <c r="W420" s="68">
        <v>14170</v>
      </c>
      <c r="X420" s="67">
        <f t="shared" si="1038"/>
        <v>529524</v>
      </c>
      <c r="Y420" s="67">
        <f t="shared" si="1039"/>
        <v>14170</v>
      </c>
      <c r="Z420" s="67">
        <f t="shared" si="1040"/>
        <v>14170</v>
      </c>
      <c r="AA420" s="631"/>
      <c r="AB420" s="69">
        <v>0</v>
      </c>
      <c r="AC420" s="69">
        <v>0</v>
      </c>
      <c r="AD420" s="68">
        <v>529524</v>
      </c>
      <c r="AE420" s="68">
        <v>0</v>
      </c>
      <c r="AF420" s="67">
        <f t="shared" si="1041"/>
        <v>529524</v>
      </c>
      <c r="AG420" s="67">
        <f t="shared" si="1042"/>
        <v>0</v>
      </c>
      <c r="AH420" s="67">
        <f t="shared" si="1043"/>
        <v>14170</v>
      </c>
      <c r="AI420" s="631"/>
      <c r="AJ420" s="69">
        <v>0</v>
      </c>
      <c r="AK420" s="69">
        <v>0</v>
      </c>
      <c r="AL420" s="68">
        <v>529524</v>
      </c>
      <c r="AM420" s="68">
        <v>0</v>
      </c>
      <c r="AN420" s="67">
        <f t="shared" si="1044"/>
        <v>529524</v>
      </c>
      <c r="AO420" s="67">
        <f t="shared" si="1045"/>
        <v>0</v>
      </c>
      <c r="AP420" s="67">
        <f t="shared" si="1046"/>
        <v>14170</v>
      </c>
      <c r="AQ420" s="631"/>
      <c r="AR420" s="69">
        <v>0</v>
      </c>
      <c r="AS420" s="69">
        <v>0</v>
      </c>
      <c r="AT420" s="68">
        <v>529524</v>
      </c>
      <c r="AU420" s="68">
        <v>271800</v>
      </c>
      <c r="AV420" s="67">
        <f t="shared" si="1047"/>
        <v>529524</v>
      </c>
      <c r="AW420" s="67">
        <f t="shared" si="1048"/>
        <v>271800</v>
      </c>
      <c r="AX420" s="67">
        <f t="shared" si="1049"/>
        <v>285970</v>
      </c>
      <c r="AY420" s="631"/>
      <c r="AZ420" s="69">
        <v>0</v>
      </c>
      <c r="BA420" s="69">
        <v>0</v>
      </c>
      <c r="BB420" s="68">
        <v>529524</v>
      </c>
      <c r="BC420" s="68">
        <v>0</v>
      </c>
      <c r="BD420" s="67">
        <f t="shared" si="1050"/>
        <v>529524</v>
      </c>
      <c r="BE420" s="67">
        <f t="shared" si="1051"/>
        <v>0</v>
      </c>
      <c r="BF420" s="67">
        <f t="shared" si="1052"/>
        <v>285970</v>
      </c>
      <c r="BG420" s="631"/>
      <c r="BH420" s="69">
        <v>0</v>
      </c>
      <c r="BI420" s="69">
        <v>0</v>
      </c>
      <c r="BJ420" s="68">
        <v>529524</v>
      </c>
      <c r="BK420" s="68">
        <v>0</v>
      </c>
      <c r="BL420" s="67">
        <f t="shared" si="1053"/>
        <v>529524</v>
      </c>
      <c r="BM420" s="67">
        <f t="shared" si="1054"/>
        <v>0</v>
      </c>
      <c r="BN420" s="67">
        <f t="shared" si="1055"/>
        <v>285970</v>
      </c>
      <c r="BO420" s="631"/>
      <c r="BP420" s="69">
        <v>0</v>
      </c>
      <c r="BQ420" s="69">
        <v>0</v>
      </c>
      <c r="BR420" s="68">
        <v>529524</v>
      </c>
      <c r="BS420" s="71">
        <f t="shared" si="1070"/>
        <v>35746.25</v>
      </c>
      <c r="BT420" s="67">
        <f t="shared" si="1056"/>
        <v>529524</v>
      </c>
      <c r="BU420" s="67">
        <f t="shared" si="1057"/>
        <v>35746.25</v>
      </c>
      <c r="BV420" s="67">
        <f t="shared" si="1058"/>
        <v>321716.25</v>
      </c>
      <c r="BW420" s="631"/>
      <c r="BX420" s="69">
        <v>0</v>
      </c>
      <c r="BY420" s="70">
        <f t="shared" si="1073"/>
        <v>0</v>
      </c>
      <c r="BZ420" s="68">
        <v>529524</v>
      </c>
      <c r="CA420" s="70">
        <f t="shared" si="1074"/>
        <v>35746.25</v>
      </c>
      <c r="CB420" s="67">
        <f t="shared" si="1059"/>
        <v>529524</v>
      </c>
      <c r="CC420" s="67">
        <f t="shared" si="1060"/>
        <v>35746.25</v>
      </c>
      <c r="CD420" s="67">
        <f t="shared" si="1061"/>
        <v>357462.5</v>
      </c>
      <c r="CE420" s="631"/>
      <c r="CF420" s="69">
        <v>0</v>
      </c>
      <c r="CG420" s="69"/>
      <c r="CH420" s="68">
        <v>529524</v>
      </c>
      <c r="CI420" s="68"/>
      <c r="CJ420" s="67">
        <f t="shared" si="1062"/>
        <v>529524</v>
      </c>
      <c r="CK420" s="67"/>
      <c r="CL420" s="631"/>
      <c r="CM420" s="69">
        <v>0</v>
      </c>
      <c r="CN420" s="69"/>
      <c r="CO420" s="68">
        <v>529524</v>
      </c>
      <c r="CP420" s="68"/>
      <c r="CQ420" s="67">
        <f t="shared" si="1063"/>
        <v>529524</v>
      </c>
      <c r="CR420" s="67"/>
      <c r="CS420" s="50"/>
      <c r="CT420" s="66">
        <f t="shared" si="1064"/>
        <v>0</v>
      </c>
      <c r="CU420" s="66">
        <f t="shared" si="1065"/>
        <v>0</v>
      </c>
      <c r="CV420" s="66">
        <f t="shared" si="1066"/>
        <v>6354288</v>
      </c>
      <c r="CW420" s="66">
        <f t="shared" si="1067"/>
        <v>357462.5</v>
      </c>
      <c r="CX420" s="66">
        <f t="shared" si="1068"/>
        <v>6354288</v>
      </c>
      <c r="CY420" s="66">
        <f t="shared" si="1069"/>
        <v>357462.5</v>
      </c>
    </row>
    <row r="421" spans="1:103" x14ac:dyDescent="0.25">
      <c r="A421" s="77">
        <v>2402030000</v>
      </c>
      <c r="B421" s="76"/>
      <c r="C421" s="75"/>
      <c r="D421" s="75" t="s">
        <v>10</v>
      </c>
      <c r="E421" s="74">
        <v>0</v>
      </c>
      <c r="F421" s="74">
        <v>0</v>
      </c>
      <c r="G421" s="72">
        <v>27247</v>
      </c>
      <c r="H421" s="72">
        <v>0</v>
      </c>
      <c r="I421" s="73">
        <f t="shared" si="1033"/>
        <v>27247</v>
      </c>
      <c r="J421" s="73">
        <f t="shared" si="1034"/>
        <v>0</v>
      </c>
      <c r="K421" s="631"/>
      <c r="L421" s="69">
        <v>0</v>
      </c>
      <c r="M421" s="72"/>
      <c r="N421" s="68">
        <v>27247</v>
      </c>
      <c r="O421" s="68">
        <v>0</v>
      </c>
      <c r="P421" s="67">
        <f t="shared" si="1035"/>
        <v>27247</v>
      </c>
      <c r="Q421" s="67">
        <f t="shared" si="1036"/>
        <v>0</v>
      </c>
      <c r="R421" s="67">
        <f t="shared" si="1037"/>
        <v>0</v>
      </c>
      <c r="S421" s="631"/>
      <c r="T421" s="69">
        <v>0</v>
      </c>
      <c r="U421" s="69">
        <v>197463</v>
      </c>
      <c r="V421" s="68">
        <v>27247</v>
      </c>
      <c r="W421" s="68">
        <v>1902429</v>
      </c>
      <c r="X421" s="67">
        <f t="shared" si="1038"/>
        <v>27247</v>
      </c>
      <c r="Y421" s="67">
        <f t="shared" si="1039"/>
        <v>2099892</v>
      </c>
      <c r="Z421" s="67">
        <f t="shared" si="1040"/>
        <v>2099892</v>
      </c>
      <c r="AA421" s="631"/>
      <c r="AB421" s="69">
        <v>0</v>
      </c>
      <c r="AC421" s="69">
        <v>0</v>
      </c>
      <c r="AD421" s="68">
        <v>27247</v>
      </c>
      <c r="AE421" s="68">
        <v>0</v>
      </c>
      <c r="AF421" s="67">
        <f t="shared" si="1041"/>
        <v>27247</v>
      </c>
      <c r="AG421" s="67">
        <f t="shared" si="1042"/>
        <v>0</v>
      </c>
      <c r="AH421" s="67">
        <f t="shared" si="1043"/>
        <v>2099892</v>
      </c>
      <c r="AI421" s="631"/>
      <c r="AJ421" s="69">
        <v>0</v>
      </c>
      <c r="AK421" s="69">
        <v>0</v>
      </c>
      <c r="AL421" s="68">
        <v>27247</v>
      </c>
      <c r="AM421" s="68">
        <v>0</v>
      </c>
      <c r="AN421" s="67">
        <f t="shared" si="1044"/>
        <v>27247</v>
      </c>
      <c r="AO421" s="67">
        <f t="shared" si="1045"/>
        <v>0</v>
      </c>
      <c r="AP421" s="67">
        <f t="shared" si="1046"/>
        <v>2099892</v>
      </c>
      <c r="AQ421" s="631"/>
      <c r="AR421" s="69">
        <v>0</v>
      </c>
      <c r="AS421" s="69">
        <v>0</v>
      </c>
      <c r="AT421" s="68">
        <v>27247</v>
      </c>
      <c r="AU421" s="68">
        <v>1124650</v>
      </c>
      <c r="AV421" s="67">
        <f t="shared" si="1047"/>
        <v>27247</v>
      </c>
      <c r="AW421" s="67">
        <f t="shared" si="1048"/>
        <v>1124650</v>
      </c>
      <c r="AX421" s="67">
        <f t="shared" si="1049"/>
        <v>3224542</v>
      </c>
      <c r="AY421" s="631"/>
      <c r="AZ421" s="69">
        <v>0</v>
      </c>
      <c r="BA421" s="69">
        <v>0</v>
      </c>
      <c r="BB421" s="68">
        <v>27247</v>
      </c>
      <c r="BC421" s="68">
        <v>0</v>
      </c>
      <c r="BD421" s="67">
        <f t="shared" si="1050"/>
        <v>27247</v>
      </c>
      <c r="BE421" s="67">
        <f t="shared" si="1051"/>
        <v>0</v>
      </c>
      <c r="BF421" s="67">
        <f t="shared" si="1052"/>
        <v>3224542</v>
      </c>
      <c r="BG421" s="631"/>
      <c r="BH421" s="69">
        <v>0</v>
      </c>
      <c r="BI421" s="69">
        <v>0</v>
      </c>
      <c r="BJ421" s="68">
        <v>27247</v>
      </c>
      <c r="BK421" s="68">
        <v>0</v>
      </c>
      <c r="BL421" s="67">
        <f t="shared" si="1053"/>
        <v>27247</v>
      </c>
      <c r="BM421" s="67">
        <f t="shared" si="1054"/>
        <v>0</v>
      </c>
      <c r="BN421" s="67">
        <f t="shared" si="1055"/>
        <v>3224542</v>
      </c>
      <c r="BO421" s="631"/>
      <c r="BP421" s="69">
        <v>0</v>
      </c>
      <c r="BQ421" s="69">
        <v>0</v>
      </c>
      <c r="BR421" s="68">
        <v>27247</v>
      </c>
      <c r="BS421" s="71">
        <v>0</v>
      </c>
      <c r="BT421" s="67">
        <f t="shared" si="1056"/>
        <v>27247</v>
      </c>
      <c r="BU421" s="67">
        <f t="shared" si="1057"/>
        <v>0</v>
      </c>
      <c r="BV421" s="67">
        <f t="shared" si="1058"/>
        <v>3224542</v>
      </c>
      <c r="BW421" s="631"/>
      <c r="BX421" s="69">
        <v>0</v>
      </c>
      <c r="BY421" s="70">
        <f t="shared" si="1073"/>
        <v>24682.875</v>
      </c>
      <c r="BZ421" s="68">
        <v>27247</v>
      </c>
      <c r="CA421" s="70">
        <f t="shared" si="1074"/>
        <v>336342.11111111112</v>
      </c>
      <c r="CB421" s="67">
        <f t="shared" si="1059"/>
        <v>27247</v>
      </c>
      <c r="CC421" s="67">
        <f t="shared" si="1060"/>
        <v>361024.98611111112</v>
      </c>
      <c r="CD421" s="67">
        <f t="shared" si="1061"/>
        <v>3585566.986111111</v>
      </c>
      <c r="CE421" s="631"/>
      <c r="CF421" s="69">
        <v>0</v>
      </c>
      <c r="CG421" s="69"/>
      <c r="CH421" s="68">
        <v>27247</v>
      </c>
      <c r="CI421" s="68"/>
      <c r="CJ421" s="67">
        <f t="shared" si="1062"/>
        <v>27247</v>
      </c>
      <c r="CK421" s="67"/>
      <c r="CL421" s="631"/>
      <c r="CM421" s="69">
        <v>0</v>
      </c>
      <c r="CN421" s="69"/>
      <c r="CO421" s="68">
        <v>27247</v>
      </c>
      <c r="CP421" s="68"/>
      <c r="CQ421" s="67">
        <f t="shared" si="1063"/>
        <v>27247</v>
      </c>
      <c r="CR421" s="67"/>
      <c r="CS421" s="50"/>
      <c r="CT421" s="66">
        <f t="shared" si="1064"/>
        <v>0</v>
      </c>
      <c r="CU421" s="66">
        <f t="shared" si="1065"/>
        <v>222145.875</v>
      </c>
      <c r="CV421" s="66">
        <f t="shared" si="1066"/>
        <v>326964</v>
      </c>
      <c r="CW421" s="66">
        <f t="shared" si="1067"/>
        <v>3363421.111111111</v>
      </c>
      <c r="CX421" s="66">
        <f t="shared" si="1068"/>
        <v>326964</v>
      </c>
      <c r="CY421" s="66">
        <f t="shared" si="1069"/>
        <v>3585566.986111111</v>
      </c>
    </row>
    <row r="422" spans="1:103" x14ac:dyDescent="0.25">
      <c r="A422" s="77">
        <v>2402040000</v>
      </c>
      <c r="B422" s="76"/>
      <c r="C422" s="75"/>
      <c r="D422" s="75" t="s">
        <v>9</v>
      </c>
      <c r="E422" s="74">
        <v>0</v>
      </c>
      <c r="F422" s="74">
        <v>0</v>
      </c>
      <c r="G422" s="72">
        <v>0</v>
      </c>
      <c r="H422" s="72">
        <v>0</v>
      </c>
      <c r="I422" s="73">
        <f t="shared" si="1033"/>
        <v>0</v>
      </c>
      <c r="J422" s="73">
        <f t="shared" si="1034"/>
        <v>0</v>
      </c>
      <c r="K422" s="631"/>
      <c r="L422" s="69">
        <v>0</v>
      </c>
      <c r="M422" s="72"/>
      <c r="N422" s="68">
        <v>0</v>
      </c>
      <c r="O422" s="68">
        <v>0</v>
      </c>
      <c r="P422" s="67">
        <f t="shared" si="1035"/>
        <v>0</v>
      </c>
      <c r="Q422" s="67">
        <f t="shared" si="1036"/>
        <v>0</v>
      </c>
      <c r="R422" s="67">
        <f t="shared" si="1037"/>
        <v>0</v>
      </c>
      <c r="S422" s="631"/>
      <c r="T422" s="69">
        <v>0</v>
      </c>
      <c r="U422" s="69">
        <v>0</v>
      </c>
      <c r="V422" s="68">
        <v>0</v>
      </c>
      <c r="W422" s="68">
        <v>0</v>
      </c>
      <c r="X422" s="67">
        <f t="shared" si="1038"/>
        <v>0</v>
      </c>
      <c r="Y422" s="67">
        <f t="shared" si="1039"/>
        <v>0</v>
      </c>
      <c r="Z422" s="67">
        <f t="shared" si="1040"/>
        <v>0</v>
      </c>
      <c r="AA422" s="631"/>
      <c r="AB422" s="69">
        <v>0</v>
      </c>
      <c r="AC422" s="69">
        <v>0</v>
      </c>
      <c r="AD422" s="68">
        <v>0</v>
      </c>
      <c r="AE422" s="68">
        <v>0</v>
      </c>
      <c r="AF422" s="67">
        <f t="shared" si="1041"/>
        <v>0</v>
      </c>
      <c r="AG422" s="67">
        <f t="shared" si="1042"/>
        <v>0</v>
      </c>
      <c r="AH422" s="67">
        <f t="shared" si="1043"/>
        <v>0</v>
      </c>
      <c r="AI422" s="631"/>
      <c r="AJ422" s="69">
        <v>0</v>
      </c>
      <c r="AK422" s="69">
        <v>0</v>
      </c>
      <c r="AL422" s="68">
        <v>0</v>
      </c>
      <c r="AM422" s="68">
        <v>0</v>
      </c>
      <c r="AN422" s="67">
        <f t="shared" si="1044"/>
        <v>0</v>
      </c>
      <c r="AO422" s="67">
        <f t="shared" si="1045"/>
        <v>0</v>
      </c>
      <c r="AP422" s="67">
        <f t="shared" si="1046"/>
        <v>0</v>
      </c>
      <c r="AQ422" s="631"/>
      <c r="AR422" s="69">
        <v>0</v>
      </c>
      <c r="AS422" s="69">
        <v>0</v>
      </c>
      <c r="AT422" s="68">
        <v>0</v>
      </c>
      <c r="AU422" s="68">
        <v>0</v>
      </c>
      <c r="AV422" s="67">
        <f t="shared" si="1047"/>
        <v>0</v>
      </c>
      <c r="AW422" s="67">
        <f t="shared" si="1048"/>
        <v>0</v>
      </c>
      <c r="AX422" s="67">
        <f t="shared" si="1049"/>
        <v>0</v>
      </c>
      <c r="AY422" s="631"/>
      <c r="AZ422" s="69">
        <v>0</v>
      </c>
      <c r="BA422" s="69">
        <v>0</v>
      </c>
      <c r="BB422" s="68">
        <v>0</v>
      </c>
      <c r="BC422" s="68">
        <v>0</v>
      </c>
      <c r="BD422" s="67">
        <f t="shared" si="1050"/>
        <v>0</v>
      </c>
      <c r="BE422" s="67">
        <f t="shared" si="1051"/>
        <v>0</v>
      </c>
      <c r="BF422" s="67">
        <f t="shared" si="1052"/>
        <v>0</v>
      </c>
      <c r="BG422" s="631"/>
      <c r="BH422" s="69">
        <v>0</v>
      </c>
      <c r="BI422" s="69">
        <v>0</v>
      </c>
      <c r="BJ422" s="68">
        <v>0</v>
      </c>
      <c r="BK422" s="68">
        <v>0</v>
      </c>
      <c r="BL422" s="67">
        <f t="shared" si="1053"/>
        <v>0</v>
      </c>
      <c r="BM422" s="67">
        <f t="shared" si="1054"/>
        <v>0</v>
      </c>
      <c r="BN422" s="67">
        <f t="shared" si="1055"/>
        <v>0</v>
      </c>
      <c r="BO422" s="631"/>
      <c r="BP422" s="69">
        <v>0</v>
      </c>
      <c r="BQ422" s="69">
        <v>0</v>
      </c>
      <c r="BR422" s="68">
        <v>0</v>
      </c>
      <c r="BS422" s="71">
        <f t="shared" ref="BS422:BS427" si="1075">(H422+O422+W422+AE422+AM422+AU422+BC422+BK422)/8</f>
        <v>0</v>
      </c>
      <c r="BT422" s="67">
        <f t="shared" si="1056"/>
        <v>0</v>
      </c>
      <c r="BU422" s="67">
        <f t="shared" si="1057"/>
        <v>0</v>
      </c>
      <c r="BV422" s="67">
        <f t="shared" si="1058"/>
        <v>0</v>
      </c>
      <c r="BW422" s="631"/>
      <c r="BX422" s="69">
        <v>0</v>
      </c>
      <c r="BY422" s="70">
        <f t="shared" si="1073"/>
        <v>0</v>
      </c>
      <c r="BZ422" s="68">
        <v>0</v>
      </c>
      <c r="CA422" s="70">
        <f t="shared" si="1074"/>
        <v>0</v>
      </c>
      <c r="CB422" s="67">
        <f t="shared" si="1059"/>
        <v>0</v>
      </c>
      <c r="CC422" s="67">
        <f t="shared" si="1060"/>
        <v>0</v>
      </c>
      <c r="CD422" s="67">
        <f t="shared" si="1061"/>
        <v>0</v>
      </c>
      <c r="CE422" s="631"/>
      <c r="CF422" s="69">
        <v>0</v>
      </c>
      <c r="CG422" s="69"/>
      <c r="CH422" s="68">
        <v>0</v>
      </c>
      <c r="CI422" s="68"/>
      <c r="CJ422" s="67">
        <f t="shared" si="1062"/>
        <v>0</v>
      </c>
      <c r="CK422" s="67"/>
      <c r="CL422" s="631"/>
      <c r="CM422" s="69">
        <v>0</v>
      </c>
      <c r="CN422" s="69"/>
      <c r="CO422" s="68">
        <v>0</v>
      </c>
      <c r="CP422" s="68"/>
      <c r="CQ422" s="67">
        <f t="shared" si="1063"/>
        <v>0</v>
      </c>
      <c r="CR422" s="67"/>
      <c r="CS422" s="50"/>
      <c r="CT422" s="66">
        <f t="shared" si="1064"/>
        <v>0</v>
      </c>
      <c r="CU422" s="66">
        <f t="shared" si="1065"/>
        <v>0</v>
      </c>
      <c r="CV422" s="66">
        <f t="shared" si="1066"/>
        <v>0</v>
      </c>
      <c r="CW422" s="66">
        <f t="shared" si="1067"/>
        <v>0</v>
      </c>
      <c r="CX422" s="66">
        <f t="shared" si="1068"/>
        <v>0</v>
      </c>
      <c r="CY422" s="66">
        <f t="shared" si="1069"/>
        <v>0</v>
      </c>
    </row>
    <row r="423" spans="1:103" x14ac:dyDescent="0.25">
      <c r="A423" s="77">
        <v>2402050000</v>
      </c>
      <c r="B423" s="76"/>
      <c r="C423" s="75"/>
      <c r="D423" s="75" t="s">
        <v>8</v>
      </c>
      <c r="E423" s="74">
        <v>0</v>
      </c>
      <c r="F423" s="74">
        <v>0</v>
      </c>
      <c r="G423" s="72">
        <v>0</v>
      </c>
      <c r="H423" s="72">
        <v>0</v>
      </c>
      <c r="I423" s="73">
        <f t="shared" si="1033"/>
        <v>0</v>
      </c>
      <c r="J423" s="73">
        <f t="shared" si="1034"/>
        <v>0</v>
      </c>
      <c r="K423" s="631"/>
      <c r="L423" s="69">
        <v>0</v>
      </c>
      <c r="M423" s="72"/>
      <c r="N423" s="68">
        <v>0</v>
      </c>
      <c r="O423" s="68">
        <v>0</v>
      </c>
      <c r="P423" s="67">
        <f t="shared" si="1035"/>
        <v>0</v>
      </c>
      <c r="Q423" s="67">
        <f t="shared" si="1036"/>
        <v>0</v>
      </c>
      <c r="R423" s="67">
        <f t="shared" si="1037"/>
        <v>0</v>
      </c>
      <c r="S423" s="631"/>
      <c r="T423" s="69">
        <v>0</v>
      </c>
      <c r="U423" s="69">
        <v>0</v>
      </c>
      <c r="V423" s="68">
        <v>0</v>
      </c>
      <c r="W423" s="68">
        <v>0</v>
      </c>
      <c r="X423" s="67">
        <f t="shared" si="1038"/>
        <v>0</v>
      </c>
      <c r="Y423" s="67">
        <f t="shared" si="1039"/>
        <v>0</v>
      </c>
      <c r="Z423" s="67">
        <f t="shared" si="1040"/>
        <v>0</v>
      </c>
      <c r="AA423" s="631"/>
      <c r="AB423" s="69">
        <v>0</v>
      </c>
      <c r="AC423" s="69">
        <v>0</v>
      </c>
      <c r="AD423" s="68">
        <v>0</v>
      </c>
      <c r="AE423" s="68">
        <v>0</v>
      </c>
      <c r="AF423" s="67">
        <f t="shared" si="1041"/>
        <v>0</v>
      </c>
      <c r="AG423" s="67">
        <f t="shared" si="1042"/>
        <v>0</v>
      </c>
      <c r="AH423" s="67">
        <f t="shared" si="1043"/>
        <v>0</v>
      </c>
      <c r="AI423" s="631"/>
      <c r="AJ423" s="69">
        <v>0</v>
      </c>
      <c r="AK423" s="69">
        <v>0</v>
      </c>
      <c r="AL423" s="68">
        <v>0</v>
      </c>
      <c r="AM423" s="68">
        <v>0</v>
      </c>
      <c r="AN423" s="67">
        <f t="shared" si="1044"/>
        <v>0</v>
      </c>
      <c r="AO423" s="67">
        <f t="shared" si="1045"/>
        <v>0</v>
      </c>
      <c r="AP423" s="67">
        <f t="shared" si="1046"/>
        <v>0</v>
      </c>
      <c r="AQ423" s="631"/>
      <c r="AR423" s="69">
        <v>0</v>
      </c>
      <c r="AS423" s="69">
        <v>0</v>
      </c>
      <c r="AT423" s="68">
        <v>0</v>
      </c>
      <c r="AU423" s="68">
        <v>0</v>
      </c>
      <c r="AV423" s="67">
        <f t="shared" si="1047"/>
        <v>0</v>
      </c>
      <c r="AW423" s="67">
        <f t="shared" si="1048"/>
        <v>0</v>
      </c>
      <c r="AX423" s="67">
        <f t="shared" si="1049"/>
        <v>0</v>
      </c>
      <c r="AY423" s="631"/>
      <c r="AZ423" s="69">
        <v>0</v>
      </c>
      <c r="BA423" s="69">
        <v>0</v>
      </c>
      <c r="BB423" s="68">
        <v>0</v>
      </c>
      <c r="BC423" s="68">
        <v>0</v>
      </c>
      <c r="BD423" s="67">
        <f t="shared" si="1050"/>
        <v>0</v>
      </c>
      <c r="BE423" s="67">
        <f t="shared" si="1051"/>
        <v>0</v>
      </c>
      <c r="BF423" s="67">
        <f t="shared" si="1052"/>
        <v>0</v>
      </c>
      <c r="BG423" s="631"/>
      <c r="BH423" s="69">
        <v>0</v>
      </c>
      <c r="BI423" s="69">
        <v>0</v>
      </c>
      <c r="BJ423" s="68">
        <v>0</v>
      </c>
      <c r="BK423" s="68">
        <v>0</v>
      </c>
      <c r="BL423" s="67">
        <f t="shared" si="1053"/>
        <v>0</v>
      </c>
      <c r="BM423" s="67">
        <f t="shared" si="1054"/>
        <v>0</v>
      </c>
      <c r="BN423" s="67">
        <f t="shared" si="1055"/>
        <v>0</v>
      </c>
      <c r="BO423" s="631"/>
      <c r="BP423" s="69">
        <v>0</v>
      </c>
      <c r="BQ423" s="69">
        <v>0</v>
      </c>
      <c r="BR423" s="68">
        <v>0</v>
      </c>
      <c r="BS423" s="71">
        <f t="shared" si="1075"/>
        <v>0</v>
      </c>
      <c r="BT423" s="67">
        <f t="shared" si="1056"/>
        <v>0</v>
      </c>
      <c r="BU423" s="67">
        <f t="shared" si="1057"/>
        <v>0</v>
      </c>
      <c r="BV423" s="67">
        <f t="shared" si="1058"/>
        <v>0</v>
      </c>
      <c r="BW423" s="631"/>
      <c r="BX423" s="69">
        <v>0</v>
      </c>
      <c r="BY423" s="70">
        <f t="shared" si="1073"/>
        <v>0</v>
      </c>
      <c r="BZ423" s="68">
        <v>0</v>
      </c>
      <c r="CA423" s="70">
        <f t="shared" si="1074"/>
        <v>0</v>
      </c>
      <c r="CB423" s="67">
        <f t="shared" si="1059"/>
        <v>0</v>
      </c>
      <c r="CC423" s="67">
        <f t="shared" si="1060"/>
        <v>0</v>
      </c>
      <c r="CD423" s="67">
        <f t="shared" si="1061"/>
        <v>0</v>
      </c>
      <c r="CE423" s="631"/>
      <c r="CF423" s="69">
        <v>0</v>
      </c>
      <c r="CG423" s="69"/>
      <c r="CH423" s="68">
        <v>0</v>
      </c>
      <c r="CI423" s="68"/>
      <c r="CJ423" s="67">
        <f t="shared" si="1062"/>
        <v>0</v>
      </c>
      <c r="CK423" s="67"/>
      <c r="CL423" s="631"/>
      <c r="CM423" s="69">
        <v>0</v>
      </c>
      <c r="CN423" s="69"/>
      <c r="CO423" s="68">
        <v>0</v>
      </c>
      <c r="CP423" s="68"/>
      <c r="CQ423" s="67">
        <f t="shared" si="1063"/>
        <v>0</v>
      </c>
      <c r="CR423" s="67"/>
      <c r="CS423" s="50"/>
      <c r="CT423" s="66">
        <f t="shared" si="1064"/>
        <v>0</v>
      </c>
      <c r="CU423" s="66">
        <f t="shared" si="1065"/>
        <v>0</v>
      </c>
      <c r="CV423" s="66">
        <f t="shared" si="1066"/>
        <v>0</v>
      </c>
      <c r="CW423" s="66">
        <f t="shared" si="1067"/>
        <v>0</v>
      </c>
      <c r="CX423" s="66">
        <f t="shared" si="1068"/>
        <v>0</v>
      </c>
      <c r="CY423" s="66">
        <f t="shared" si="1069"/>
        <v>0</v>
      </c>
    </row>
    <row r="424" spans="1:103" ht="25.5" x14ac:dyDescent="0.25">
      <c r="A424" s="77">
        <v>2402060000</v>
      </c>
      <c r="B424" s="76"/>
      <c r="C424" s="75"/>
      <c r="D424" s="78" t="s">
        <v>7</v>
      </c>
      <c r="E424" s="74">
        <v>0</v>
      </c>
      <c r="F424" s="74">
        <v>0</v>
      </c>
      <c r="G424" s="72">
        <v>0</v>
      </c>
      <c r="H424" s="72">
        <v>0</v>
      </c>
      <c r="I424" s="73">
        <f t="shared" si="1033"/>
        <v>0</v>
      </c>
      <c r="J424" s="73">
        <f t="shared" si="1034"/>
        <v>0</v>
      </c>
      <c r="K424" s="631"/>
      <c r="L424" s="69">
        <v>0</v>
      </c>
      <c r="M424" s="72"/>
      <c r="N424" s="68">
        <v>0</v>
      </c>
      <c r="O424" s="68">
        <v>0</v>
      </c>
      <c r="P424" s="67">
        <f t="shared" si="1035"/>
        <v>0</v>
      </c>
      <c r="Q424" s="67">
        <f t="shared" si="1036"/>
        <v>0</v>
      </c>
      <c r="R424" s="67">
        <f t="shared" si="1037"/>
        <v>0</v>
      </c>
      <c r="S424" s="631"/>
      <c r="T424" s="69">
        <v>0</v>
      </c>
      <c r="U424" s="69">
        <v>0</v>
      </c>
      <c r="V424" s="68">
        <v>0</v>
      </c>
      <c r="W424" s="68">
        <v>0</v>
      </c>
      <c r="X424" s="67">
        <f t="shared" si="1038"/>
        <v>0</v>
      </c>
      <c r="Y424" s="67">
        <f t="shared" si="1039"/>
        <v>0</v>
      </c>
      <c r="Z424" s="67">
        <f t="shared" si="1040"/>
        <v>0</v>
      </c>
      <c r="AA424" s="631"/>
      <c r="AB424" s="69">
        <v>0</v>
      </c>
      <c r="AC424" s="69">
        <v>0</v>
      </c>
      <c r="AD424" s="68">
        <v>0</v>
      </c>
      <c r="AE424" s="68">
        <v>0</v>
      </c>
      <c r="AF424" s="67">
        <f t="shared" si="1041"/>
        <v>0</v>
      </c>
      <c r="AG424" s="67">
        <f t="shared" si="1042"/>
        <v>0</v>
      </c>
      <c r="AH424" s="67">
        <f t="shared" si="1043"/>
        <v>0</v>
      </c>
      <c r="AI424" s="631"/>
      <c r="AJ424" s="69">
        <v>0</v>
      </c>
      <c r="AK424" s="69">
        <v>0</v>
      </c>
      <c r="AL424" s="68">
        <v>0</v>
      </c>
      <c r="AM424" s="68">
        <v>0</v>
      </c>
      <c r="AN424" s="67">
        <f t="shared" si="1044"/>
        <v>0</v>
      </c>
      <c r="AO424" s="67">
        <f t="shared" si="1045"/>
        <v>0</v>
      </c>
      <c r="AP424" s="67">
        <f t="shared" si="1046"/>
        <v>0</v>
      </c>
      <c r="AQ424" s="631"/>
      <c r="AR424" s="69">
        <v>0</v>
      </c>
      <c r="AS424" s="69">
        <v>0</v>
      </c>
      <c r="AT424" s="68">
        <v>0</v>
      </c>
      <c r="AU424" s="68">
        <v>0</v>
      </c>
      <c r="AV424" s="67">
        <f t="shared" si="1047"/>
        <v>0</v>
      </c>
      <c r="AW424" s="67">
        <f t="shared" si="1048"/>
        <v>0</v>
      </c>
      <c r="AX424" s="67">
        <f t="shared" si="1049"/>
        <v>0</v>
      </c>
      <c r="AY424" s="631"/>
      <c r="AZ424" s="69">
        <v>0</v>
      </c>
      <c r="BA424" s="69">
        <v>0</v>
      </c>
      <c r="BB424" s="68">
        <v>0</v>
      </c>
      <c r="BC424" s="68">
        <v>0</v>
      </c>
      <c r="BD424" s="67">
        <f t="shared" si="1050"/>
        <v>0</v>
      </c>
      <c r="BE424" s="67">
        <f t="shared" si="1051"/>
        <v>0</v>
      </c>
      <c r="BF424" s="67">
        <f t="shared" si="1052"/>
        <v>0</v>
      </c>
      <c r="BG424" s="631"/>
      <c r="BH424" s="69">
        <v>0</v>
      </c>
      <c r="BI424" s="69">
        <v>0</v>
      </c>
      <c r="BJ424" s="68">
        <v>0</v>
      </c>
      <c r="BK424" s="68">
        <v>0</v>
      </c>
      <c r="BL424" s="67">
        <f t="shared" si="1053"/>
        <v>0</v>
      </c>
      <c r="BM424" s="67">
        <f t="shared" si="1054"/>
        <v>0</v>
      </c>
      <c r="BN424" s="67">
        <f t="shared" si="1055"/>
        <v>0</v>
      </c>
      <c r="BO424" s="631"/>
      <c r="BP424" s="69">
        <v>0</v>
      </c>
      <c r="BQ424" s="69">
        <v>0</v>
      </c>
      <c r="BR424" s="68">
        <v>0</v>
      </c>
      <c r="BS424" s="71">
        <f t="shared" si="1075"/>
        <v>0</v>
      </c>
      <c r="BT424" s="67">
        <f t="shared" si="1056"/>
        <v>0</v>
      </c>
      <c r="BU424" s="67">
        <f t="shared" si="1057"/>
        <v>0</v>
      </c>
      <c r="BV424" s="67">
        <f t="shared" si="1058"/>
        <v>0</v>
      </c>
      <c r="BW424" s="631"/>
      <c r="BX424" s="69">
        <v>0</v>
      </c>
      <c r="BY424" s="70">
        <f t="shared" si="1073"/>
        <v>0</v>
      </c>
      <c r="BZ424" s="68">
        <v>0</v>
      </c>
      <c r="CA424" s="70">
        <f t="shared" si="1074"/>
        <v>0</v>
      </c>
      <c r="CB424" s="67">
        <f t="shared" si="1059"/>
        <v>0</v>
      </c>
      <c r="CC424" s="67">
        <f t="shared" si="1060"/>
        <v>0</v>
      </c>
      <c r="CD424" s="67">
        <f t="shared" si="1061"/>
        <v>0</v>
      </c>
      <c r="CE424" s="631"/>
      <c r="CF424" s="69">
        <v>0</v>
      </c>
      <c r="CG424" s="69"/>
      <c r="CH424" s="68">
        <v>0</v>
      </c>
      <c r="CI424" s="68"/>
      <c r="CJ424" s="67">
        <f t="shared" si="1062"/>
        <v>0</v>
      </c>
      <c r="CK424" s="67"/>
      <c r="CL424" s="631"/>
      <c r="CM424" s="69">
        <v>0</v>
      </c>
      <c r="CN424" s="69"/>
      <c r="CO424" s="68">
        <v>0</v>
      </c>
      <c r="CP424" s="68"/>
      <c r="CQ424" s="67">
        <f t="shared" si="1063"/>
        <v>0</v>
      </c>
      <c r="CR424" s="67"/>
      <c r="CS424" s="50"/>
      <c r="CT424" s="66">
        <f t="shared" si="1064"/>
        <v>0</v>
      </c>
      <c r="CU424" s="66">
        <f t="shared" si="1065"/>
        <v>0</v>
      </c>
      <c r="CV424" s="66">
        <f t="shared" si="1066"/>
        <v>0</v>
      </c>
      <c r="CW424" s="66">
        <f t="shared" si="1067"/>
        <v>0</v>
      </c>
      <c r="CX424" s="66">
        <f t="shared" si="1068"/>
        <v>0</v>
      </c>
      <c r="CY424" s="66">
        <f t="shared" si="1069"/>
        <v>0</v>
      </c>
    </row>
    <row r="425" spans="1:103" ht="25.5" x14ac:dyDescent="0.25">
      <c r="A425" s="77">
        <v>2402070000</v>
      </c>
      <c r="B425" s="76"/>
      <c r="C425" s="75"/>
      <c r="D425" s="78" t="s">
        <v>6</v>
      </c>
      <c r="E425" s="74">
        <v>0</v>
      </c>
      <c r="F425" s="74">
        <v>0</v>
      </c>
      <c r="G425" s="72">
        <v>37078</v>
      </c>
      <c r="H425" s="72">
        <v>0</v>
      </c>
      <c r="I425" s="73">
        <f t="shared" si="1033"/>
        <v>37078</v>
      </c>
      <c r="J425" s="73">
        <f t="shared" si="1034"/>
        <v>0</v>
      </c>
      <c r="K425" s="631"/>
      <c r="L425" s="69">
        <v>0</v>
      </c>
      <c r="M425" s="72">
        <v>38335</v>
      </c>
      <c r="N425" s="68">
        <v>37078</v>
      </c>
      <c r="O425" s="68">
        <v>144645</v>
      </c>
      <c r="P425" s="67">
        <f t="shared" si="1035"/>
        <v>37078</v>
      </c>
      <c r="Q425" s="67">
        <f t="shared" si="1036"/>
        <v>182980</v>
      </c>
      <c r="R425" s="67">
        <f t="shared" si="1037"/>
        <v>182980</v>
      </c>
      <c r="S425" s="631"/>
      <c r="T425" s="69">
        <v>0</v>
      </c>
      <c r="U425" s="69">
        <v>0</v>
      </c>
      <c r="V425" s="68">
        <v>37078</v>
      </c>
      <c r="W425" s="68">
        <v>0</v>
      </c>
      <c r="X425" s="67">
        <f t="shared" si="1038"/>
        <v>37078</v>
      </c>
      <c r="Y425" s="67">
        <f t="shared" si="1039"/>
        <v>0</v>
      </c>
      <c r="Z425" s="67">
        <f t="shared" si="1040"/>
        <v>182980</v>
      </c>
      <c r="AA425" s="631"/>
      <c r="AB425" s="69">
        <v>0</v>
      </c>
      <c r="AC425" s="69">
        <v>0</v>
      </c>
      <c r="AD425" s="68">
        <v>37078</v>
      </c>
      <c r="AE425" s="68">
        <v>1529</v>
      </c>
      <c r="AF425" s="67">
        <f t="shared" si="1041"/>
        <v>37078</v>
      </c>
      <c r="AG425" s="67">
        <f t="shared" si="1042"/>
        <v>1529</v>
      </c>
      <c r="AH425" s="67">
        <f t="shared" si="1043"/>
        <v>184509</v>
      </c>
      <c r="AI425" s="631"/>
      <c r="AJ425" s="69">
        <v>0</v>
      </c>
      <c r="AK425" s="69">
        <v>0</v>
      </c>
      <c r="AL425" s="68">
        <v>37078</v>
      </c>
      <c r="AM425" s="68">
        <v>13610</v>
      </c>
      <c r="AN425" s="67">
        <f t="shared" si="1044"/>
        <v>37078</v>
      </c>
      <c r="AO425" s="67">
        <f t="shared" si="1045"/>
        <v>13610</v>
      </c>
      <c r="AP425" s="67">
        <f t="shared" si="1046"/>
        <v>198119</v>
      </c>
      <c r="AQ425" s="631"/>
      <c r="AR425" s="69">
        <v>0</v>
      </c>
      <c r="AS425" s="69">
        <v>78654</v>
      </c>
      <c r="AT425" s="68">
        <v>37078</v>
      </c>
      <c r="AU425" s="68">
        <v>21930</v>
      </c>
      <c r="AV425" s="67">
        <f t="shared" si="1047"/>
        <v>37078</v>
      </c>
      <c r="AW425" s="67">
        <f t="shared" si="1048"/>
        <v>100584</v>
      </c>
      <c r="AX425" s="67">
        <f t="shared" si="1049"/>
        <v>298703</v>
      </c>
      <c r="AY425" s="631"/>
      <c r="AZ425" s="69">
        <v>0</v>
      </c>
      <c r="BA425" s="69">
        <v>0</v>
      </c>
      <c r="BB425" s="68">
        <v>37078</v>
      </c>
      <c r="BC425" s="68">
        <v>0</v>
      </c>
      <c r="BD425" s="67">
        <f t="shared" si="1050"/>
        <v>37078</v>
      </c>
      <c r="BE425" s="67">
        <f t="shared" si="1051"/>
        <v>0</v>
      </c>
      <c r="BF425" s="67">
        <f t="shared" si="1052"/>
        <v>298703</v>
      </c>
      <c r="BG425" s="631"/>
      <c r="BH425" s="69">
        <v>0</v>
      </c>
      <c r="BI425" s="69">
        <v>0</v>
      </c>
      <c r="BJ425" s="68">
        <v>37078</v>
      </c>
      <c r="BK425" s="68">
        <v>0</v>
      </c>
      <c r="BL425" s="67">
        <f t="shared" si="1053"/>
        <v>37078</v>
      </c>
      <c r="BM425" s="67">
        <f t="shared" si="1054"/>
        <v>0</v>
      </c>
      <c r="BN425" s="67">
        <f t="shared" si="1055"/>
        <v>298703</v>
      </c>
      <c r="BO425" s="631"/>
      <c r="BP425" s="69">
        <v>0</v>
      </c>
      <c r="BQ425" s="69">
        <v>0</v>
      </c>
      <c r="BR425" s="68">
        <v>37078</v>
      </c>
      <c r="BS425" s="71">
        <f t="shared" si="1075"/>
        <v>22714.25</v>
      </c>
      <c r="BT425" s="67">
        <f t="shared" si="1056"/>
        <v>37078</v>
      </c>
      <c r="BU425" s="67">
        <f t="shared" si="1057"/>
        <v>22714.25</v>
      </c>
      <c r="BV425" s="67">
        <f t="shared" si="1058"/>
        <v>321417.25</v>
      </c>
      <c r="BW425" s="631"/>
      <c r="BX425" s="69">
        <v>0</v>
      </c>
      <c r="BY425" s="70">
        <f t="shared" si="1073"/>
        <v>12998.777777777777</v>
      </c>
      <c r="BZ425" s="68">
        <v>37078</v>
      </c>
      <c r="CA425" s="70">
        <f t="shared" si="1074"/>
        <v>22714.25</v>
      </c>
      <c r="CB425" s="67">
        <f t="shared" si="1059"/>
        <v>37078</v>
      </c>
      <c r="CC425" s="67">
        <f t="shared" si="1060"/>
        <v>35713.027777777781</v>
      </c>
      <c r="CD425" s="67">
        <f t="shared" si="1061"/>
        <v>357130.27777777775</v>
      </c>
      <c r="CE425" s="631"/>
      <c r="CF425" s="69">
        <v>0</v>
      </c>
      <c r="CG425" s="69"/>
      <c r="CH425" s="68">
        <v>37078</v>
      </c>
      <c r="CI425" s="68"/>
      <c r="CJ425" s="67">
        <f t="shared" si="1062"/>
        <v>37078</v>
      </c>
      <c r="CK425" s="67"/>
      <c r="CL425" s="631"/>
      <c r="CM425" s="69">
        <v>0</v>
      </c>
      <c r="CN425" s="69"/>
      <c r="CO425" s="68">
        <v>37078</v>
      </c>
      <c r="CP425" s="68"/>
      <c r="CQ425" s="67">
        <f t="shared" si="1063"/>
        <v>37078</v>
      </c>
      <c r="CR425" s="67"/>
      <c r="CS425" s="50"/>
      <c r="CT425" s="66">
        <f t="shared" si="1064"/>
        <v>0</v>
      </c>
      <c r="CU425" s="66">
        <f t="shared" si="1065"/>
        <v>129987.77777777778</v>
      </c>
      <c r="CV425" s="66">
        <f t="shared" si="1066"/>
        <v>444936</v>
      </c>
      <c r="CW425" s="66">
        <f t="shared" si="1067"/>
        <v>227142.5</v>
      </c>
      <c r="CX425" s="66">
        <f t="shared" si="1068"/>
        <v>444936</v>
      </c>
      <c r="CY425" s="66">
        <f t="shared" si="1069"/>
        <v>357130.27777777775</v>
      </c>
    </row>
    <row r="426" spans="1:103" x14ac:dyDescent="0.25">
      <c r="A426" s="77">
        <v>2402080000</v>
      </c>
      <c r="B426" s="76"/>
      <c r="C426" s="75"/>
      <c r="D426" s="75" t="s">
        <v>5</v>
      </c>
      <c r="E426" s="74">
        <v>0</v>
      </c>
      <c r="F426" s="74">
        <v>0</v>
      </c>
      <c r="G426" s="72">
        <v>0</v>
      </c>
      <c r="H426" s="72">
        <v>0</v>
      </c>
      <c r="I426" s="73">
        <f t="shared" si="1033"/>
        <v>0</v>
      </c>
      <c r="J426" s="73">
        <f t="shared" si="1034"/>
        <v>0</v>
      </c>
      <c r="K426" s="631"/>
      <c r="L426" s="69">
        <v>0</v>
      </c>
      <c r="M426" s="72"/>
      <c r="N426" s="68">
        <v>0</v>
      </c>
      <c r="O426" s="68">
        <v>0</v>
      </c>
      <c r="P426" s="67">
        <f t="shared" si="1035"/>
        <v>0</v>
      </c>
      <c r="Q426" s="67">
        <f t="shared" si="1036"/>
        <v>0</v>
      </c>
      <c r="R426" s="67">
        <f t="shared" si="1037"/>
        <v>0</v>
      </c>
      <c r="S426" s="631"/>
      <c r="T426" s="69">
        <v>0</v>
      </c>
      <c r="U426" s="69">
        <v>0</v>
      </c>
      <c r="V426" s="68">
        <v>0</v>
      </c>
      <c r="W426" s="68">
        <v>0</v>
      </c>
      <c r="X426" s="67">
        <f t="shared" si="1038"/>
        <v>0</v>
      </c>
      <c r="Y426" s="67">
        <f t="shared" si="1039"/>
        <v>0</v>
      </c>
      <c r="Z426" s="67">
        <f t="shared" si="1040"/>
        <v>0</v>
      </c>
      <c r="AA426" s="631"/>
      <c r="AB426" s="69">
        <v>0</v>
      </c>
      <c r="AC426" s="69">
        <v>0</v>
      </c>
      <c r="AD426" s="68">
        <v>0</v>
      </c>
      <c r="AE426" s="68">
        <v>0</v>
      </c>
      <c r="AF426" s="67">
        <f t="shared" si="1041"/>
        <v>0</v>
      </c>
      <c r="AG426" s="67">
        <f t="shared" si="1042"/>
        <v>0</v>
      </c>
      <c r="AH426" s="67">
        <f t="shared" si="1043"/>
        <v>0</v>
      </c>
      <c r="AI426" s="631"/>
      <c r="AJ426" s="69">
        <v>0</v>
      </c>
      <c r="AK426" s="69">
        <v>0</v>
      </c>
      <c r="AL426" s="68">
        <v>0</v>
      </c>
      <c r="AM426" s="68">
        <v>0</v>
      </c>
      <c r="AN426" s="67">
        <f t="shared" si="1044"/>
        <v>0</v>
      </c>
      <c r="AO426" s="67">
        <f t="shared" si="1045"/>
        <v>0</v>
      </c>
      <c r="AP426" s="67">
        <f t="shared" si="1046"/>
        <v>0</v>
      </c>
      <c r="AQ426" s="631"/>
      <c r="AR426" s="69">
        <v>0</v>
      </c>
      <c r="AS426" s="69">
        <v>0</v>
      </c>
      <c r="AT426" s="68">
        <v>0</v>
      </c>
      <c r="AU426" s="68">
        <v>0</v>
      </c>
      <c r="AV426" s="67">
        <f t="shared" si="1047"/>
        <v>0</v>
      </c>
      <c r="AW426" s="67">
        <f t="shared" si="1048"/>
        <v>0</v>
      </c>
      <c r="AX426" s="67">
        <f t="shared" si="1049"/>
        <v>0</v>
      </c>
      <c r="AY426" s="631"/>
      <c r="AZ426" s="69">
        <v>0</v>
      </c>
      <c r="BA426" s="69">
        <v>0</v>
      </c>
      <c r="BB426" s="68">
        <v>0</v>
      </c>
      <c r="BC426" s="68">
        <v>0</v>
      </c>
      <c r="BD426" s="67">
        <f t="shared" si="1050"/>
        <v>0</v>
      </c>
      <c r="BE426" s="67">
        <f t="shared" si="1051"/>
        <v>0</v>
      </c>
      <c r="BF426" s="67">
        <f t="shared" si="1052"/>
        <v>0</v>
      </c>
      <c r="BG426" s="631"/>
      <c r="BH426" s="69">
        <v>0</v>
      </c>
      <c r="BI426" s="69">
        <v>0</v>
      </c>
      <c r="BJ426" s="68">
        <v>0</v>
      </c>
      <c r="BK426" s="68">
        <v>0</v>
      </c>
      <c r="BL426" s="67">
        <f t="shared" si="1053"/>
        <v>0</v>
      </c>
      <c r="BM426" s="67">
        <f t="shared" si="1054"/>
        <v>0</v>
      </c>
      <c r="BN426" s="67">
        <f t="shared" si="1055"/>
        <v>0</v>
      </c>
      <c r="BO426" s="631"/>
      <c r="BP426" s="69">
        <v>0</v>
      </c>
      <c r="BQ426" s="69">
        <v>0</v>
      </c>
      <c r="BR426" s="68">
        <v>0</v>
      </c>
      <c r="BS426" s="71">
        <f t="shared" si="1075"/>
        <v>0</v>
      </c>
      <c r="BT426" s="67">
        <f t="shared" si="1056"/>
        <v>0</v>
      </c>
      <c r="BU426" s="67">
        <f t="shared" si="1057"/>
        <v>0</v>
      </c>
      <c r="BV426" s="67">
        <f t="shared" si="1058"/>
        <v>0</v>
      </c>
      <c r="BW426" s="631"/>
      <c r="BX426" s="69">
        <v>0</v>
      </c>
      <c r="BY426" s="70">
        <f t="shared" si="1073"/>
        <v>0</v>
      </c>
      <c r="BZ426" s="68">
        <v>0</v>
      </c>
      <c r="CA426" s="70">
        <f t="shared" si="1074"/>
        <v>0</v>
      </c>
      <c r="CB426" s="67">
        <f t="shared" si="1059"/>
        <v>0</v>
      </c>
      <c r="CC426" s="67">
        <f t="shared" si="1060"/>
        <v>0</v>
      </c>
      <c r="CD426" s="67">
        <f t="shared" si="1061"/>
        <v>0</v>
      </c>
      <c r="CE426" s="631"/>
      <c r="CF426" s="69">
        <v>0</v>
      </c>
      <c r="CG426" s="69"/>
      <c r="CH426" s="68">
        <v>0</v>
      </c>
      <c r="CI426" s="68"/>
      <c r="CJ426" s="67">
        <f t="shared" si="1062"/>
        <v>0</v>
      </c>
      <c r="CK426" s="67"/>
      <c r="CL426" s="631"/>
      <c r="CM426" s="69">
        <v>0</v>
      </c>
      <c r="CN426" s="69"/>
      <c r="CO426" s="68">
        <v>0</v>
      </c>
      <c r="CP426" s="68"/>
      <c r="CQ426" s="67">
        <f t="shared" si="1063"/>
        <v>0</v>
      </c>
      <c r="CR426" s="67"/>
      <c r="CS426" s="50"/>
      <c r="CT426" s="66">
        <f t="shared" si="1064"/>
        <v>0</v>
      </c>
      <c r="CU426" s="66">
        <f t="shared" si="1065"/>
        <v>0</v>
      </c>
      <c r="CV426" s="66">
        <f t="shared" si="1066"/>
        <v>0</v>
      </c>
      <c r="CW426" s="66">
        <f t="shared" si="1067"/>
        <v>0</v>
      </c>
      <c r="CX426" s="66">
        <f t="shared" si="1068"/>
        <v>0</v>
      </c>
      <c r="CY426" s="66">
        <f t="shared" si="1069"/>
        <v>0</v>
      </c>
    </row>
    <row r="427" spans="1:103" x14ac:dyDescent="0.25">
      <c r="A427" s="77">
        <v>2402900000</v>
      </c>
      <c r="B427" s="76"/>
      <c r="C427" s="75"/>
      <c r="D427" s="75" t="s">
        <v>4</v>
      </c>
      <c r="E427" s="74">
        <v>0</v>
      </c>
      <c r="F427" s="74">
        <v>0</v>
      </c>
      <c r="G427" s="72">
        <v>0</v>
      </c>
      <c r="H427" s="72">
        <v>0</v>
      </c>
      <c r="I427" s="73">
        <f t="shared" si="1033"/>
        <v>0</v>
      </c>
      <c r="J427" s="73">
        <f t="shared" si="1034"/>
        <v>0</v>
      </c>
      <c r="K427" s="631"/>
      <c r="L427" s="69">
        <v>0</v>
      </c>
      <c r="M427" s="72"/>
      <c r="N427" s="68">
        <v>0</v>
      </c>
      <c r="O427" s="68">
        <v>0</v>
      </c>
      <c r="P427" s="67">
        <f t="shared" si="1035"/>
        <v>0</v>
      </c>
      <c r="Q427" s="67">
        <f t="shared" si="1036"/>
        <v>0</v>
      </c>
      <c r="R427" s="67">
        <f t="shared" si="1037"/>
        <v>0</v>
      </c>
      <c r="S427" s="631"/>
      <c r="T427" s="69">
        <v>0</v>
      </c>
      <c r="U427" s="69">
        <v>0</v>
      </c>
      <c r="V427" s="68">
        <v>0</v>
      </c>
      <c r="W427" s="68">
        <v>0</v>
      </c>
      <c r="X427" s="67">
        <f t="shared" si="1038"/>
        <v>0</v>
      </c>
      <c r="Y427" s="67">
        <f t="shared" si="1039"/>
        <v>0</v>
      </c>
      <c r="Z427" s="67">
        <f t="shared" si="1040"/>
        <v>0</v>
      </c>
      <c r="AA427" s="631"/>
      <c r="AB427" s="69">
        <v>0</v>
      </c>
      <c r="AC427" s="69">
        <v>0</v>
      </c>
      <c r="AD427" s="68">
        <v>0</v>
      </c>
      <c r="AE427" s="68">
        <v>0</v>
      </c>
      <c r="AF427" s="67">
        <f t="shared" si="1041"/>
        <v>0</v>
      </c>
      <c r="AG427" s="67">
        <f t="shared" si="1042"/>
        <v>0</v>
      </c>
      <c r="AH427" s="67">
        <f t="shared" si="1043"/>
        <v>0</v>
      </c>
      <c r="AI427" s="631"/>
      <c r="AJ427" s="69">
        <v>0</v>
      </c>
      <c r="AK427" s="69">
        <v>0</v>
      </c>
      <c r="AL427" s="68">
        <v>0</v>
      </c>
      <c r="AM427" s="68">
        <v>0</v>
      </c>
      <c r="AN427" s="67">
        <f t="shared" si="1044"/>
        <v>0</v>
      </c>
      <c r="AO427" s="67">
        <f t="shared" si="1045"/>
        <v>0</v>
      </c>
      <c r="AP427" s="67">
        <f t="shared" si="1046"/>
        <v>0</v>
      </c>
      <c r="AQ427" s="631"/>
      <c r="AR427" s="69">
        <v>0</v>
      </c>
      <c r="AS427" s="69">
        <v>0</v>
      </c>
      <c r="AT427" s="68">
        <v>0</v>
      </c>
      <c r="AU427" s="68">
        <v>0</v>
      </c>
      <c r="AV427" s="67">
        <f t="shared" si="1047"/>
        <v>0</v>
      </c>
      <c r="AW427" s="67">
        <f t="shared" si="1048"/>
        <v>0</v>
      </c>
      <c r="AX427" s="67">
        <f t="shared" si="1049"/>
        <v>0</v>
      </c>
      <c r="AY427" s="631"/>
      <c r="AZ427" s="69">
        <v>0</v>
      </c>
      <c r="BA427" s="69">
        <v>0</v>
      </c>
      <c r="BB427" s="68">
        <v>0</v>
      </c>
      <c r="BC427" s="68">
        <v>0</v>
      </c>
      <c r="BD427" s="67">
        <f t="shared" si="1050"/>
        <v>0</v>
      </c>
      <c r="BE427" s="67">
        <f t="shared" si="1051"/>
        <v>0</v>
      </c>
      <c r="BF427" s="67">
        <f t="shared" si="1052"/>
        <v>0</v>
      </c>
      <c r="BG427" s="631"/>
      <c r="BH427" s="69">
        <v>0</v>
      </c>
      <c r="BI427" s="69">
        <v>0</v>
      </c>
      <c r="BJ427" s="68">
        <v>0</v>
      </c>
      <c r="BK427" s="68">
        <v>0</v>
      </c>
      <c r="BL427" s="67">
        <f t="shared" si="1053"/>
        <v>0</v>
      </c>
      <c r="BM427" s="67">
        <f t="shared" si="1054"/>
        <v>0</v>
      </c>
      <c r="BN427" s="67">
        <f t="shared" si="1055"/>
        <v>0</v>
      </c>
      <c r="BO427" s="631"/>
      <c r="BP427" s="69">
        <v>0</v>
      </c>
      <c r="BQ427" s="69">
        <v>0</v>
      </c>
      <c r="BR427" s="68">
        <v>0</v>
      </c>
      <c r="BS427" s="71">
        <f t="shared" si="1075"/>
        <v>0</v>
      </c>
      <c r="BT427" s="67">
        <f t="shared" si="1056"/>
        <v>0</v>
      </c>
      <c r="BU427" s="67">
        <f t="shared" si="1057"/>
        <v>0</v>
      </c>
      <c r="BV427" s="67">
        <f t="shared" si="1058"/>
        <v>0</v>
      </c>
      <c r="BW427" s="631"/>
      <c r="BX427" s="69">
        <v>0</v>
      </c>
      <c r="BY427" s="70">
        <f t="shared" si="1073"/>
        <v>0</v>
      </c>
      <c r="BZ427" s="68">
        <v>0</v>
      </c>
      <c r="CA427" s="70">
        <f t="shared" si="1074"/>
        <v>0</v>
      </c>
      <c r="CB427" s="67">
        <f t="shared" si="1059"/>
        <v>0</v>
      </c>
      <c r="CC427" s="67">
        <f t="shared" si="1060"/>
        <v>0</v>
      </c>
      <c r="CD427" s="67">
        <f t="shared" si="1061"/>
        <v>0</v>
      </c>
      <c r="CE427" s="631"/>
      <c r="CF427" s="69">
        <v>0</v>
      </c>
      <c r="CG427" s="69"/>
      <c r="CH427" s="68">
        <v>0</v>
      </c>
      <c r="CI427" s="68"/>
      <c r="CJ427" s="67">
        <f t="shared" si="1062"/>
        <v>0</v>
      </c>
      <c r="CK427" s="67"/>
      <c r="CL427" s="631"/>
      <c r="CM427" s="69">
        <v>0</v>
      </c>
      <c r="CN427" s="69"/>
      <c r="CO427" s="68">
        <v>0</v>
      </c>
      <c r="CP427" s="68"/>
      <c r="CQ427" s="67">
        <f t="shared" si="1063"/>
        <v>0</v>
      </c>
      <c r="CR427" s="67"/>
      <c r="CS427" s="50"/>
      <c r="CT427" s="66">
        <f t="shared" si="1064"/>
        <v>0</v>
      </c>
      <c r="CU427" s="66">
        <f t="shared" si="1065"/>
        <v>0</v>
      </c>
      <c r="CV427" s="66">
        <f t="shared" si="1066"/>
        <v>0</v>
      </c>
      <c r="CW427" s="66">
        <f t="shared" si="1067"/>
        <v>0</v>
      </c>
      <c r="CX427" s="66">
        <f t="shared" si="1068"/>
        <v>0</v>
      </c>
      <c r="CY427" s="66">
        <f t="shared" si="1069"/>
        <v>0</v>
      </c>
    </row>
    <row r="428" spans="1:103" ht="15.75" thickBot="1" x14ac:dyDescent="0.3">
      <c r="A428" s="65">
        <v>2900000000</v>
      </c>
      <c r="B428" s="64"/>
      <c r="C428" s="63" t="s">
        <v>3</v>
      </c>
      <c r="D428" s="63"/>
      <c r="E428" s="62">
        <f>E404+E406</f>
        <v>4519460.7679679301</v>
      </c>
      <c r="F428" s="62">
        <f>F404+F406</f>
        <v>6320714.8480000002</v>
      </c>
      <c r="G428" s="62">
        <f>G404+G406</f>
        <v>6127747.7433333341</v>
      </c>
      <c r="H428" s="62">
        <f>H404+H406</f>
        <v>7362244.9000000004</v>
      </c>
      <c r="I428" s="62">
        <f>I404+I406</f>
        <v>10999793.511301264</v>
      </c>
      <c r="J428" s="62">
        <f>F428+H428</f>
        <v>13682959.748</v>
      </c>
      <c r="K428" s="632"/>
      <c r="L428" s="61">
        <f>L404+L406</f>
        <v>5549962.7546496289</v>
      </c>
      <c r="M428" s="61">
        <f>M404+M406</f>
        <v>5309662.0980000002</v>
      </c>
      <c r="N428" s="61">
        <f>N404+N406</f>
        <v>15156765.253333334</v>
      </c>
      <c r="O428" s="61">
        <f>O404+O406</f>
        <v>15375231.4</v>
      </c>
      <c r="P428" s="61">
        <f>P404+P406</f>
        <v>20507793.507982962</v>
      </c>
      <c r="Q428" s="61">
        <f>M428+O428</f>
        <v>20684893.498</v>
      </c>
      <c r="R428" s="61">
        <f t="shared" si="1037"/>
        <v>34367853.245999999</v>
      </c>
      <c r="S428" s="632"/>
      <c r="T428" s="61">
        <f>T404+T406</f>
        <v>4522251.4690872347</v>
      </c>
      <c r="U428" s="61">
        <f>U404+U406</f>
        <v>5554614.2280000001</v>
      </c>
      <c r="V428" s="61">
        <f>V404+V406</f>
        <v>6973476.0333333341</v>
      </c>
      <c r="W428" s="61">
        <f>W404+W406</f>
        <v>9502675.4000000004</v>
      </c>
      <c r="X428" s="61">
        <f>X404+X406</f>
        <v>11316533.62242057</v>
      </c>
      <c r="Y428" s="61">
        <f>U428+W428</f>
        <v>15057289.628</v>
      </c>
      <c r="Z428" s="61">
        <f t="shared" si="1040"/>
        <v>49425142.873999998</v>
      </c>
      <c r="AA428" s="632"/>
      <c r="AB428" s="61">
        <f>AB404+AB406</f>
        <v>4401567.798665978</v>
      </c>
      <c r="AC428" s="61">
        <f>AC404+AC406</f>
        <v>4991064.8880000003</v>
      </c>
      <c r="AD428" s="61">
        <f>AD404+AD406</f>
        <v>6891036.0333333341</v>
      </c>
      <c r="AE428" s="61">
        <f>AE404+AE406</f>
        <v>8456217.4000000004</v>
      </c>
      <c r="AF428" s="61">
        <f>AF404+AF406</f>
        <v>11113409.951999312</v>
      </c>
      <c r="AG428" s="61">
        <f>AC428+AE428</f>
        <v>13447282.288000001</v>
      </c>
      <c r="AH428" s="61">
        <f t="shared" si="1043"/>
        <v>62872425.162</v>
      </c>
      <c r="AI428" s="632"/>
      <c r="AJ428" s="61">
        <f>AJ404+AJ406</f>
        <v>4760082.8122203723</v>
      </c>
      <c r="AK428" s="61">
        <f>AK404+AK406</f>
        <v>5392551.9479999999</v>
      </c>
      <c r="AL428" s="61">
        <f>AL404+AL406</f>
        <v>6825579.0333333341</v>
      </c>
      <c r="AM428" s="61">
        <f>AM404+AM406</f>
        <v>6145248.4000000004</v>
      </c>
      <c r="AN428" s="61">
        <f>AN404+AN406</f>
        <v>11406467.965553707</v>
      </c>
      <c r="AO428" s="61">
        <f>AK428+AM428</f>
        <v>11537800.348000001</v>
      </c>
      <c r="AP428" s="61">
        <f t="shared" si="1046"/>
        <v>74410225.510000005</v>
      </c>
      <c r="AQ428" s="632"/>
      <c r="AR428" s="61">
        <f>AR404+AR406</f>
        <v>4134498.4541790755</v>
      </c>
      <c r="AS428" s="61">
        <f>AS404+AS406</f>
        <v>6206216.534</v>
      </c>
      <c r="AT428" s="61">
        <f>AT404+AT406</f>
        <v>6759080.583333334</v>
      </c>
      <c r="AU428" s="61">
        <f>AU404+AU406</f>
        <v>7229730.7999999998</v>
      </c>
      <c r="AV428" s="61">
        <f>AV404+AV406</f>
        <v>10714385.15751241</v>
      </c>
      <c r="AW428" s="61">
        <f>AS428+AU428</f>
        <v>13435947.333999999</v>
      </c>
      <c r="AX428" s="61">
        <f t="shared" si="1049"/>
        <v>87846172.844000012</v>
      </c>
      <c r="AY428" s="632"/>
      <c r="AZ428" s="61">
        <f>AZ404+AZ406</f>
        <v>4352917.5905749118</v>
      </c>
      <c r="BA428" s="61">
        <f>BA404+BA406</f>
        <v>4177575.4160000002</v>
      </c>
      <c r="BB428" s="61">
        <f>BB404+BB406</f>
        <v>6659337.6933333343</v>
      </c>
      <c r="BC428" s="61">
        <f>BC404+BC406</f>
        <v>6824501.2000000002</v>
      </c>
      <c r="BD428" s="61">
        <f>BD404+BD406</f>
        <v>10833061.403908247</v>
      </c>
      <c r="BE428" s="61">
        <f>BA428+BC428</f>
        <v>11002076.616</v>
      </c>
      <c r="BF428" s="61">
        <f t="shared" si="1052"/>
        <v>98848249.460000008</v>
      </c>
      <c r="BG428" s="632"/>
      <c r="BH428" s="61">
        <f>BH404+BH406</f>
        <v>6482073.3521333579</v>
      </c>
      <c r="BI428" s="61">
        <f>BI404+BI406</f>
        <v>5267855.2060000002</v>
      </c>
      <c r="BJ428" s="61">
        <f>BJ404+BJ406</f>
        <v>6540874.6933333343</v>
      </c>
      <c r="BK428" s="61">
        <f>BK404+BK406</f>
        <v>6774164.2000000002</v>
      </c>
      <c r="BL428" s="61">
        <f>BL404+BL406</f>
        <v>11143754.165466692</v>
      </c>
      <c r="BM428" s="61">
        <f>BI428+BK428</f>
        <v>12042019.405999999</v>
      </c>
      <c r="BN428" s="61">
        <f t="shared" si="1055"/>
        <v>110890268.86600001</v>
      </c>
      <c r="BO428" s="632"/>
      <c r="BP428" s="61">
        <f>BP404+BP406</f>
        <v>5902587.9575043712</v>
      </c>
      <c r="BQ428" s="61">
        <f>BQ404+BQ406</f>
        <v>4162391.8259999999</v>
      </c>
      <c r="BR428" s="61">
        <f>BR404+BR406</f>
        <v>6690657.6933333343</v>
      </c>
      <c r="BS428" s="61">
        <f>BS404+BS406</f>
        <v>7291820.083928572</v>
      </c>
      <c r="BT428" s="61">
        <f>BT404+BT406</f>
        <v>12686596.770837704</v>
      </c>
      <c r="BU428" s="61">
        <f>BQ428+BS428</f>
        <v>11454211.909928571</v>
      </c>
      <c r="BV428" s="61">
        <f t="shared" si="1058"/>
        <v>122344480.77592859</v>
      </c>
      <c r="BW428" s="632"/>
      <c r="BX428" s="61">
        <f t="shared" ref="BX428:CC428" si="1076">BX404+BX406</f>
        <v>6137583.5751793534</v>
      </c>
      <c r="BY428" s="61">
        <f t="shared" si="1076"/>
        <v>5096080.4472222216</v>
      </c>
      <c r="BZ428" s="61">
        <f t="shared" si="1076"/>
        <v>7073603.0233333344</v>
      </c>
      <c r="CA428" s="61">
        <f t="shared" si="1076"/>
        <v>8248060.3761031749</v>
      </c>
      <c r="CB428" s="61">
        <f t="shared" si="1076"/>
        <v>13031992.718512686</v>
      </c>
      <c r="CC428" s="61">
        <f t="shared" si="1076"/>
        <v>13338494.948325397</v>
      </c>
      <c r="CD428" s="61">
        <f t="shared" si="1061"/>
        <v>135682975.72425398</v>
      </c>
      <c r="CE428" s="632"/>
      <c r="CF428" s="61">
        <f t="shared" ref="CF428:CK428" si="1077">CF404+CF406</f>
        <v>5990964.9107774636</v>
      </c>
      <c r="CG428" s="61">
        <f t="shared" si="1077"/>
        <v>0</v>
      </c>
      <c r="CH428" s="61">
        <f t="shared" si="1077"/>
        <v>6988338.6933333343</v>
      </c>
      <c r="CI428" s="61">
        <f t="shared" si="1077"/>
        <v>0</v>
      </c>
      <c r="CJ428" s="61">
        <f t="shared" si="1077"/>
        <v>12800109.724110799</v>
      </c>
      <c r="CK428" s="61">
        <f t="shared" si="1077"/>
        <v>0</v>
      </c>
      <c r="CL428" s="632"/>
      <c r="CM428" s="61">
        <f t="shared" ref="CM428:CR428" si="1078">CM404+CM406</f>
        <v>5942169.6397559168</v>
      </c>
      <c r="CN428" s="61">
        <f t="shared" si="1078"/>
        <v>0</v>
      </c>
      <c r="CO428" s="61">
        <f t="shared" si="1078"/>
        <v>7537151.6533333343</v>
      </c>
      <c r="CP428" s="61">
        <f t="shared" si="1078"/>
        <v>0</v>
      </c>
      <c r="CQ428" s="61">
        <f t="shared" si="1078"/>
        <v>13300127.413089251</v>
      </c>
      <c r="CR428" s="61">
        <f t="shared" si="1078"/>
        <v>0</v>
      </c>
      <c r="CS428" s="50"/>
      <c r="CT428" s="60">
        <f t="shared" si="1064"/>
        <v>62696121.082695596</v>
      </c>
      <c r="CU428" s="60">
        <f t="shared" si="1065"/>
        <v>52478727.439222217</v>
      </c>
      <c r="CV428" s="60">
        <f t="shared" si="1066"/>
        <v>90223648.13000001</v>
      </c>
      <c r="CW428" s="60">
        <f t="shared" si="1067"/>
        <v>83209894.160031751</v>
      </c>
      <c r="CX428" s="60">
        <f t="shared" si="1068"/>
        <v>149854025.91269562</v>
      </c>
      <c r="CY428" s="60">
        <f t="shared" si="1069"/>
        <v>135682975.72425398</v>
      </c>
    </row>
    <row r="429" spans="1:103" s="25" customFormat="1" x14ac:dyDescent="0.25">
      <c r="A429" s="59"/>
      <c r="B429" s="58"/>
      <c r="C429" s="58"/>
      <c r="D429" s="58"/>
      <c r="E429" s="57"/>
      <c r="F429" s="57"/>
      <c r="G429" s="56"/>
      <c r="H429" s="56"/>
      <c r="I429" s="56"/>
      <c r="J429" s="56"/>
      <c r="K429" s="55"/>
      <c r="L429" s="52"/>
      <c r="M429" s="54"/>
      <c r="N429" s="52"/>
      <c r="O429" s="52"/>
      <c r="P429" s="52"/>
      <c r="Q429" s="52"/>
      <c r="R429" s="52"/>
      <c r="S429" s="53"/>
      <c r="T429" s="52"/>
      <c r="U429" s="52"/>
      <c r="V429" s="52"/>
      <c r="W429" s="52"/>
      <c r="X429" s="52"/>
      <c r="Y429" s="52"/>
      <c r="Z429" s="52"/>
      <c r="AA429" s="53"/>
      <c r="AB429" s="52"/>
      <c r="AC429" s="52"/>
      <c r="AD429" s="52"/>
      <c r="AE429" s="52"/>
      <c r="AF429" s="52"/>
      <c r="AG429" s="52"/>
      <c r="AH429" s="52"/>
      <c r="AI429" s="53"/>
      <c r="AJ429" s="52"/>
      <c r="AK429" s="52"/>
      <c r="AL429" s="52"/>
      <c r="AM429" s="52"/>
      <c r="AN429" s="52"/>
      <c r="AO429" s="52"/>
      <c r="AP429" s="52"/>
      <c r="AQ429" s="53"/>
      <c r="AR429" s="52"/>
      <c r="AS429" s="52"/>
      <c r="AT429" s="52"/>
      <c r="AU429" s="52"/>
      <c r="AV429" s="52"/>
      <c r="AW429" s="52"/>
      <c r="AX429" s="52"/>
      <c r="AY429" s="53"/>
      <c r="AZ429" s="52"/>
      <c r="BA429" s="52"/>
      <c r="BB429" s="52"/>
      <c r="BC429" s="52"/>
      <c r="BD429" s="52"/>
      <c r="BE429" s="52"/>
      <c r="BF429" s="52"/>
      <c r="BG429" s="53"/>
      <c r="BH429" s="52"/>
      <c r="BI429" s="54"/>
      <c r="BJ429" s="52"/>
      <c r="BK429" s="52"/>
      <c r="BL429" s="52"/>
      <c r="BM429" s="52"/>
      <c r="BN429" s="52"/>
      <c r="BO429" s="53"/>
      <c r="BP429" s="52"/>
      <c r="BQ429" s="52"/>
      <c r="BR429" s="52"/>
      <c r="BS429" s="52"/>
      <c r="BT429" s="52"/>
      <c r="BU429" s="52"/>
      <c r="BV429" s="52"/>
      <c r="BW429" s="53"/>
      <c r="BX429" s="52"/>
      <c r="BY429" s="52"/>
      <c r="BZ429" s="52"/>
      <c r="CA429" s="52"/>
      <c r="CB429" s="52"/>
      <c r="CC429" s="52"/>
      <c r="CD429" s="52"/>
      <c r="CE429" s="53"/>
      <c r="CF429" s="52"/>
      <c r="CG429" s="52"/>
      <c r="CH429" s="52"/>
      <c r="CI429" s="52"/>
      <c r="CJ429" s="52"/>
      <c r="CK429" s="52"/>
      <c r="CL429" s="53"/>
      <c r="CM429" s="52"/>
      <c r="CN429" s="52"/>
      <c r="CO429" s="52"/>
      <c r="CP429" s="52"/>
      <c r="CQ429" s="52"/>
      <c r="CR429" s="51"/>
      <c r="CS429" s="50"/>
    </row>
    <row r="430" spans="1:103" s="25" customFormat="1" x14ac:dyDescent="0.25">
      <c r="A430" s="59"/>
      <c r="B430" s="58"/>
      <c r="C430" s="58"/>
      <c r="D430" s="58"/>
      <c r="E430" s="57"/>
      <c r="F430" s="57"/>
      <c r="G430" s="56"/>
      <c r="H430" s="56"/>
      <c r="I430" s="56"/>
      <c r="J430" s="56"/>
      <c r="K430" s="55"/>
      <c r="L430" s="52"/>
      <c r="M430" s="54"/>
      <c r="N430" s="52"/>
      <c r="O430" s="52"/>
      <c r="P430" s="52"/>
      <c r="Q430" s="52"/>
      <c r="R430" s="52"/>
      <c r="S430" s="53"/>
      <c r="T430" s="52"/>
      <c r="U430" s="52"/>
      <c r="V430" s="52"/>
      <c r="W430" s="52"/>
      <c r="X430" s="52"/>
      <c r="Y430" s="52"/>
      <c r="Z430" s="52"/>
      <c r="AA430" s="53"/>
      <c r="AB430" s="52"/>
      <c r="AC430" s="52"/>
      <c r="AD430" s="52"/>
      <c r="AE430" s="52"/>
      <c r="AF430" s="52"/>
      <c r="AG430" s="52"/>
      <c r="AH430" s="52"/>
      <c r="AI430" s="53"/>
      <c r="AJ430" s="52"/>
      <c r="AK430" s="52"/>
      <c r="AL430" s="52"/>
      <c r="AM430" s="52"/>
      <c r="AN430" s="52"/>
      <c r="AO430" s="52"/>
      <c r="AP430" s="52"/>
      <c r="AQ430" s="53"/>
      <c r="AR430" s="52"/>
      <c r="AS430" s="52"/>
      <c r="AT430" s="52"/>
      <c r="AU430" s="52"/>
      <c r="AV430" s="52"/>
      <c r="AW430" s="52"/>
      <c r="AX430" s="52"/>
      <c r="AY430" s="53"/>
      <c r="AZ430" s="52"/>
      <c r="BA430" s="52"/>
      <c r="BB430" s="52"/>
      <c r="BC430" s="52"/>
      <c r="BD430" s="52"/>
      <c r="BE430" s="52"/>
      <c r="BF430" s="52"/>
      <c r="BG430" s="53"/>
      <c r="BH430" s="52"/>
      <c r="BI430" s="54"/>
      <c r="BJ430" s="52"/>
      <c r="BK430" s="52"/>
      <c r="BL430" s="52"/>
      <c r="BM430" s="52"/>
      <c r="BN430" s="52"/>
      <c r="BO430" s="53"/>
      <c r="BP430" s="52"/>
      <c r="BQ430" s="52"/>
      <c r="BR430" s="52"/>
      <c r="BS430" s="52"/>
      <c r="BT430" s="52"/>
      <c r="BU430" s="52"/>
      <c r="BV430" s="52"/>
      <c r="BW430" s="53"/>
      <c r="BX430" s="52"/>
      <c r="BY430" s="52"/>
      <c r="BZ430" s="52"/>
      <c r="CA430" s="52"/>
      <c r="CB430" s="52"/>
      <c r="CC430" s="52"/>
      <c r="CD430" s="52"/>
      <c r="CE430" s="53"/>
      <c r="CF430" s="52"/>
      <c r="CG430" s="52"/>
      <c r="CH430" s="52"/>
      <c r="CI430" s="52"/>
      <c r="CJ430" s="52"/>
      <c r="CK430" s="52"/>
      <c r="CL430" s="53"/>
      <c r="CM430" s="52"/>
      <c r="CN430" s="52"/>
      <c r="CO430" s="52"/>
      <c r="CP430" s="52"/>
      <c r="CQ430" s="52"/>
      <c r="CR430" s="51"/>
      <c r="CS430" s="50"/>
    </row>
    <row r="431" spans="1:103" x14ac:dyDescent="0.25">
      <c r="A431" s="49"/>
      <c r="B431" s="48"/>
      <c r="C431" s="48"/>
      <c r="D431" s="48"/>
      <c r="E431" s="47"/>
      <c r="F431" s="47"/>
      <c r="G431" s="44"/>
      <c r="H431" s="44"/>
      <c r="I431" s="44"/>
      <c r="J431" s="44"/>
      <c r="K431" s="46"/>
      <c r="L431" s="45"/>
      <c r="M431" s="44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3"/>
      <c r="BJ431" s="42"/>
      <c r="BK431" s="42"/>
      <c r="BL431" s="42"/>
      <c r="BM431" s="42"/>
      <c r="BN431" s="42"/>
      <c r="BO431" s="42"/>
      <c r="BP431" s="42"/>
      <c r="BQ431" s="42"/>
      <c r="BR431" s="42"/>
      <c r="BS431" s="42"/>
      <c r="BT431" s="42"/>
      <c r="BU431" s="42"/>
      <c r="BV431" s="42"/>
      <c r="BW431" s="42"/>
      <c r="BX431" s="42"/>
      <c r="BY431" s="42"/>
      <c r="BZ431" s="42"/>
      <c r="CA431" s="42"/>
      <c r="CB431" s="42"/>
      <c r="CC431" s="42"/>
      <c r="CD431" s="42"/>
      <c r="CE431" s="42"/>
      <c r="CF431" s="42"/>
      <c r="CG431" s="42"/>
      <c r="CH431" s="42"/>
      <c r="CI431" s="42"/>
      <c r="CJ431" s="42"/>
      <c r="CK431" s="42"/>
      <c r="CL431" s="42"/>
      <c r="CM431" s="42"/>
      <c r="CN431" s="42"/>
      <c r="CO431" s="42"/>
      <c r="CP431" s="42"/>
      <c r="CQ431" s="42"/>
    </row>
    <row r="432" spans="1:103" x14ac:dyDescent="0.25">
      <c r="A432" s="49"/>
      <c r="B432" s="48"/>
      <c r="C432" s="48"/>
      <c r="D432" s="48"/>
      <c r="E432" s="47"/>
      <c r="F432" s="47"/>
      <c r="G432" s="44"/>
      <c r="H432" s="44"/>
      <c r="I432" s="44"/>
      <c r="J432" s="44"/>
      <c r="K432" s="46"/>
      <c r="L432" s="45"/>
      <c r="M432" s="44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3"/>
      <c r="BJ432" s="42"/>
      <c r="BK432" s="42"/>
      <c r="BL432" s="42"/>
      <c r="BM432" s="42"/>
      <c r="BN432" s="42"/>
      <c r="BO432" s="42"/>
      <c r="BP432" s="42"/>
      <c r="BQ432" s="42"/>
      <c r="BR432" s="42"/>
      <c r="BS432" s="42"/>
      <c r="BT432" s="42"/>
      <c r="BU432" s="42"/>
      <c r="BV432" s="42"/>
      <c r="BW432" s="42"/>
      <c r="BX432" s="42"/>
      <c r="BY432" s="42"/>
      <c r="BZ432" s="42"/>
      <c r="CA432" s="42"/>
      <c r="CB432" s="42"/>
      <c r="CC432" s="42"/>
      <c r="CD432" s="42"/>
      <c r="CE432" s="42"/>
      <c r="CF432" s="42"/>
      <c r="CG432" s="42"/>
      <c r="CH432" s="42"/>
      <c r="CI432" s="42"/>
      <c r="CJ432" s="42"/>
      <c r="CK432" s="42"/>
      <c r="CL432" s="42"/>
      <c r="CM432" s="42"/>
      <c r="CN432" s="42"/>
      <c r="CO432" s="42"/>
      <c r="CP432" s="42"/>
      <c r="CQ432" s="42"/>
    </row>
    <row r="433" spans="1:95" x14ac:dyDescent="0.25">
      <c r="A433" s="49"/>
      <c r="B433" s="48"/>
      <c r="C433" s="48"/>
      <c r="D433" s="48"/>
      <c r="E433" s="47"/>
      <c r="F433" s="47"/>
      <c r="G433" s="44"/>
      <c r="H433" s="44"/>
      <c r="I433" s="44"/>
      <c r="J433" s="44"/>
      <c r="K433" s="46"/>
      <c r="L433" s="45"/>
      <c r="M433" s="44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42"/>
      <c r="AT433" s="42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42"/>
      <c r="BI433" s="43"/>
      <c r="BJ433" s="42"/>
      <c r="BK433" s="42"/>
      <c r="BL433" s="42"/>
      <c r="BM433" s="42"/>
      <c r="BN433" s="42"/>
      <c r="BO433" s="42"/>
      <c r="BP433" s="42"/>
      <c r="BQ433" s="42"/>
      <c r="BR433" s="42"/>
      <c r="BS433" s="42"/>
      <c r="BT433" s="42"/>
      <c r="BU433" s="42"/>
      <c r="BV433" s="42"/>
      <c r="BW433" s="42"/>
      <c r="BX433" s="42"/>
      <c r="BY433" s="42"/>
      <c r="BZ433" s="42"/>
      <c r="CA433" s="42"/>
      <c r="CB433" s="42"/>
      <c r="CC433" s="42"/>
      <c r="CD433" s="42"/>
      <c r="CE433" s="42"/>
      <c r="CF433" s="42"/>
      <c r="CG433" s="42"/>
      <c r="CH433" s="42"/>
      <c r="CI433" s="42"/>
      <c r="CJ433" s="42"/>
      <c r="CK433" s="42"/>
      <c r="CL433" s="42"/>
      <c r="CM433" s="42"/>
      <c r="CN433" s="42"/>
      <c r="CO433" s="42"/>
      <c r="CP433" s="42"/>
      <c r="CQ433" s="42"/>
    </row>
    <row r="434" spans="1:95" x14ac:dyDescent="0.25">
      <c r="A434" s="49"/>
      <c r="B434" s="48"/>
      <c r="C434" s="48"/>
      <c r="D434" s="48"/>
      <c r="E434" s="47"/>
      <c r="F434" s="47"/>
      <c r="G434" s="44"/>
      <c r="H434" s="44"/>
      <c r="I434" s="44"/>
      <c r="J434" s="44"/>
      <c r="K434" s="46"/>
      <c r="L434" s="45"/>
      <c r="M434" s="44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  <c r="AQ434" s="42"/>
      <c r="AR434" s="42"/>
      <c r="AS434" s="42"/>
      <c r="AT434" s="42"/>
      <c r="AU434" s="42"/>
      <c r="AV434" s="42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42"/>
      <c r="BI434" s="43"/>
      <c r="BJ434" s="42"/>
      <c r="BK434" s="42"/>
      <c r="BL434" s="42"/>
      <c r="BM434" s="42"/>
      <c r="BN434" s="42"/>
      <c r="BO434" s="42"/>
      <c r="BP434" s="42"/>
      <c r="BQ434" s="42"/>
      <c r="BR434" s="42"/>
      <c r="BS434" s="42"/>
      <c r="BT434" s="42"/>
      <c r="BU434" s="42"/>
      <c r="BV434" s="42"/>
      <c r="BW434" s="42"/>
      <c r="BX434" s="42"/>
      <c r="BY434" s="42"/>
      <c r="BZ434" s="42"/>
      <c r="CA434" s="42"/>
      <c r="CB434" s="42"/>
      <c r="CC434" s="42"/>
      <c r="CD434" s="42"/>
      <c r="CE434" s="42"/>
      <c r="CF434" s="42"/>
      <c r="CG434" s="42"/>
      <c r="CH434" s="42"/>
      <c r="CI434" s="42"/>
      <c r="CJ434" s="42"/>
      <c r="CK434" s="42"/>
      <c r="CL434" s="42"/>
      <c r="CM434" s="42"/>
      <c r="CN434" s="42"/>
      <c r="CO434" s="42"/>
      <c r="CP434" s="42"/>
      <c r="CQ434" s="42"/>
    </row>
    <row r="435" spans="1:95" x14ac:dyDescent="0.25">
      <c r="A435" s="49"/>
      <c r="B435" s="48"/>
      <c r="C435" s="48"/>
      <c r="D435" s="48"/>
      <c r="E435" s="47"/>
      <c r="F435" s="47"/>
      <c r="G435" s="44"/>
      <c r="H435" s="44"/>
      <c r="I435" s="44"/>
      <c r="J435" s="44"/>
      <c r="K435" s="46"/>
      <c r="L435" s="45"/>
      <c r="M435" s="44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42"/>
      <c r="BI435" s="43"/>
      <c r="BJ435" s="42"/>
      <c r="BK435" s="42"/>
      <c r="BL435" s="42"/>
      <c r="BM435" s="42"/>
      <c r="BN435" s="42"/>
      <c r="BO435" s="42"/>
      <c r="BP435" s="42"/>
      <c r="BQ435" s="42"/>
      <c r="BR435" s="42"/>
      <c r="BS435" s="42"/>
      <c r="BT435" s="42"/>
      <c r="BU435" s="42"/>
      <c r="BV435" s="42"/>
      <c r="BW435" s="42"/>
      <c r="BX435" s="42"/>
      <c r="BY435" s="42"/>
      <c r="BZ435" s="42"/>
      <c r="CA435" s="42"/>
      <c r="CB435" s="42"/>
      <c r="CC435" s="42"/>
      <c r="CD435" s="42"/>
      <c r="CE435" s="42"/>
      <c r="CF435" s="42"/>
      <c r="CG435" s="42"/>
      <c r="CH435" s="42"/>
      <c r="CI435" s="42"/>
      <c r="CJ435" s="42"/>
      <c r="CK435" s="42"/>
      <c r="CL435" s="42"/>
      <c r="CM435" s="42"/>
      <c r="CN435" s="42"/>
      <c r="CO435" s="42"/>
      <c r="CP435" s="42"/>
      <c r="CQ435" s="42"/>
    </row>
    <row r="436" spans="1:95" x14ac:dyDescent="0.25">
      <c r="A436" s="49"/>
      <c r="B436" s="48"/>
      <c r="C436" s="48"/>
      <c r="D436" s="48"/>
      <c r="E436" s="47"/>
      <c r="F436" s="47"/>
      <c r="G436" s="44"/>
      <c r="H436" s="44"/>
      <c r="I436" s="44"/>
      <c r="J436" s="44"/>
      <c r="K436" s="46"/>
      <c r="L436" s="45"/>
      <c r="M436" s="44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42"/>
      <c r="BI436" s="43"/>
      <c r="BJ436" s="42"/>
      <c r="BK436" s="42"/>
      <c r="BL436" s="42"/>
      <c r="BM436" s="42"/>
      <c r="BN436" s="42"/>
      <c r="BO436" s="42"/>
      <c r="BP436" s="42"/>
      <c r="BQ436" s="42"/>
      <c r="BR436" s="42"/>
      <c r="BS436" s="42"/>
      <c r="BT436" s="42"/>
      <c r="BU436" s="42"/>
      <c r="BV436" s="42"/>
      <c r="BW436" s="42"/>
      <c r="BX436" s="42"/>
      <c r="BY436" s="42"/>
      <c r="BZ436" s="42"/>
      <c r="CA436" s="42"/>
      <c r="CB436" s="42"/>
      <c r="CC436" s="42"/>
      <c r="CD436" s="42"/>
      <c r="CE436" s="42"/>
      <c r="CF436" s="42"/>
      <c r="CG436" s="42"/>
      <c r="CH436" s="42"/>
      <c r="CI436" s="42"/>
      <c r="CJ436" s="42"/>
      <c r="CK436" s="42"/>
      <c r="CL436" s="42"/>
      <c r="CM436" s="42"/>
      <c r="CN436" s="42"/>
      <c r="CO436" s="42"/>
      <c r="CP436" s="42"/>
      <c r="CQ436" s="42"/>
    </row>
  </sheetData>
  <mergeCells count="116">
    <mergeCell ref="AI406:AI428"/>
    <mergeCell ref="AA406:AA428"/>
    <mergeCell ref="CL406:CL428"/>
    <mergeCell ref="CE406:CE428"/>
    <mergeCell ref="BW406:BW428"/>
    <mergeCell ref="BO406:BO428"/>
    <mergeCell ref="BG406:BG428"/>
    <mergeCell ref="BZ11:CA11"/>
    <mergeCell ref="CB11:CC11"/>
    <mergeCell ref="BX224:BY224"/>
    <mergeCell ref="BX223:CC223"/>
    <mergeCell ref="BJ11:BK11"/>
    <mergeCell ref="BH11:BI11"/>
    <mergeCell ref="AZ75:BF75"/>
    <mergeCell ref="BD76:BE76"/>
    <mergeCell ref="BB76:BC76"/>
    <mergeCell ref="AZ76:BA76"/>
    <mergeCell ref="K406:K428"/>
    <mergeCell ref="S406:S428"/>
    <mergeCell ref="A403:CQ403"/>
    <mergeCell ref="A405:CQ405"/>
    <mergeCell ref="AY406:AY428"/>
    <mergeCell ref="AQ406:AQ428"/>
    <mergeCell ref="BX10:CC10"/>
    <mergeCell ref="BZ224:CA224"/>
    <mergeCell ref="CB224:CC224"/>
    <mergeCell ref="BT11:BU11"/>
    <mergeCell ref="BR11:BS11"/>
    <mergeCell ref="BZ76:CA76"/>
    <mergeCell ref="BX76:BY76"/>
    <mergeCell ref="BT76:BU76"/>
    <mergeCell ref="BR76:BS76"/>
    <mergeCell ref="BX11:BY11"/>
    <mergeCell ref="CB76:CC76"/>
    <mergeCell ref="BX75:CD75"/>
    <mergeCell ref="CF75:CK75"/>
    <mergeCell ref="CF76:CG76"/>
    <mergeCell ref="CH76:CI76"/>
    <mergeCell ref="CJ76:CK76"/>
    <mergeCell ref="BP11:BQ11"/>
    <mergeCell ref="BL11:BM11"/>
    <mergeCell ref="CF10:CK10"/>
    <mergeCell ref="CF11:CG11"/>
    <mergeCell ref="CH11:CI11"/>
    <mergeCell ref="CJ11:CK11"/>
    <mergeCell ref="BH10:BN10"/>
    <mergeCell ref="BP10:BV10"/>
    <mergeCell ref="CB124:CC124"/>
    <mergeCell ref="BZ124:CA124"/>
    <mergeCell ref="BX124:BY124"/>
    <mergeCell ref="BX123:CD123"/>
    <mergeCell ref="BH75:BN75"/>
    <mergeCell ref="BH76:BI76"/>
    <mergeCell ref="CF124:CG124"/>
    <mergeCell ref="CH124:CI124"/>
    <mergeCell ref="CJ124:CK124"/>
    <mergeCell ref="CF123:CK123"/>
    <mergeCell ref="BJ76:BK76"/>
    <mergeCell ref="BL76:BM76"/>
    <mergeCell ref="BP76:BQ76"/>
    <mergeCell ref="BP75:BV75"/>
    <mergeCell ref="AZ10:BF10"/>
    <mergeCell ref="BB11:BC11"/>
    <mergeCell ref="AZ11:BA11"/>
    <mergeCell ref="BD11:BE11"/>
    <mergeCell ref="AJ10:AP10"/>
    <mergeCell ref="AN11:AO11"/>
    <mergeCell ref="AL11:AM11"/>
    <mergeCell ref="AJ11:AK11"/>
    <mergeCell ref="AJ76:AK76"/>
    <mergeCell ref="AL76:AM76"/>
    <mergeCell ref="AN76:AO76"/>
    <mergeCell ref="AR11:AS11"/>
    <mergeCell ref="AT11:AU11"/>
    <mergeCell ref="AV11:AW11"/>
    <mergeCell ref="AR10:AX10"/>
    <mergeCell ref="AR76:AS76"/>
    <mergeCell ref="AT76:AU76"/>
    <mergeCell ref="AV76:AW76"/>
    <mergeCell ref="AR75:AX75"/>
    <mergeCell ref="E10:J10"/>
    <mergeCell ref="L10:R10"/>
    <mergeCell ref="L11:M11"/>
    <mergeCell ref="N11:O11"/>
    <mergeCell ref="P11:Q11"/>
    <mergeCell ref="T10:Z10"/>
    <mergeCell ref="T76:U76"/>
    <mergeCell ref="AB10:AH10"/>
    <mergeCell ref="AB11:AC11"/>
    <mergeCell ref="AD11:AE11"/>
    <mergeCell ref="AF11:AG11"/>
    <mergeCell ref="AB75:AH75"/>
    <mergeCell ref="AB76:AC76"/>
    <mergeCell ref="AD76:AE76"/>
    <mergeCell ref="AF76:AG76"/>
    <mergeCell ref="V76:W76"/>
    <mergeCell ref="X76:Y76"/>
    <mergeCell ref="V11:W11"/>
    <mergeCell ref="X11:Y11"/>
    <mergeCell ref="T11:U11"/>
    <mergeCell ref="CT75:CY75"/>
    <mergeCell ref="CM10:CR10"/>
    <mergeCell ref="CM11:CN11"/>
    <mergeCell ref="CO11:CP11"/>
    <mergeCell ref="CQ11:CR11"/>
    <mergeCell ref="CM75:CR75"/>
    <mergeCell ref="CM76:CN76"/>
    <mergeCell ref="CO76:CP76"/>
    <mergeCell ref="CQ76:CR76"/>
    <mergeCell ref="CT10:CY10"/>
    <mergeCell ref="CT11:CU11"/>
    <mergeCell ref="CV11:CW11"/>
    <mergeCell ref="CX11:CY11"/>
    <mergeCell ref="CT76:CU76"/>
    <mergeCell ref="CV76:CW76"/>
    <mergeCell ref="CX76:CY76"/>
  </mergeCells>
  <printOptions horizontalCentered="1"/>
  <pageMargins left="0.8999606299212598" right="0.31496062992125984" top="0.78740157480314965" bottom="0.59055118110236227" header="0.31496062992125984" footer="0.31496062992125984"/>
  <pageSetup paperSize="9" scale="5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2022</vt:lpstr>
      <vt:lpstr>2023</vt:lpstr>
      <vt:lpstr>2024</vt:lpstr>
      <vt:lpstr>2025</vt:lpstr>
      <vt:lpstr>2026</vt:lpstr>
      <vt:lpstr>PDG NATAL  MACEIÓ</vt:lpstr>
      <vt:lpstr>ORÇAMENTO 2024</vt:lpstr>
      <vt:lpstr>'2022'!Area_de_impressao</vt:lpstr>
      <vt:lpstr>'2023'!Area_de_impressao</vt:lpstr>
      <vt:lpstr>'2024'!Area_de_impressao</vt:lpstr>
      <vt:lpstr>'2025'!Area_de_impressao</vt:lpstr>
      <vt:lpstr>'2026'!Area_de_impressao</vt:lpstr>
      <vt:lpstr>'ORÇAMENTO 2024'!Area_de_impressao</vt:lpstr>
      <vt:lpstr>'PDG NATAL  MACEIÓ'!Area_de_impressao</vt:lpstr>
      <vt:lpstr>'ORÇAMENTO 2024'!Titulos_de_impressao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Queiros Moura</dc:creator>
  <cp:lastModifiedBy>Yasmin Arcanjo</cp:lastModifiedBy>
  <cp:lastPrinted>2026-05-06T12:02:33Z</cp:lastPrinted>
  <dcterms:created xsi:type="dcterms:W3CDTF">2024-11-29T12:49:39Z</dcterms:created>
  <dcterms:modified xsi:type="dcterms:W3CDTF">2026-06-01T17:08:58Z</dcterms:modified>
</cp:coreProperties>
</file>